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8" windowHeight="9300"/>
  </bookViews>
  <sheets>
    <sheet name="教学进程表0512" sheetId="1" r:id="rId1"/>
  </sheets>
  <definedNames>
    <definedName name="_xlnm._FilterDatabase" localSheetId="0" hidden="1">教学进程表0512!$B$16:$O$85</definedName>
    <definedName name="_xlnm.Print_Area" localSheetId="0">教学进程表0512!$B$9:$O$97</definedName>
    <definedName name="_xlnm.Print_Titles" localSheetId="0">教学进程表0512!$9:$16</definedName>
  </definedNames>
  <calcPr calcId="124519"/>
</workbook>
</file>

<file path=xl/calcChain.xml><?xml version="1.0" encoding="utf-8"?>
<calcChain xmlns="http://schemas.openxmlformats.org/spreadsheetml/2006/main">
  <c r="N97" i="1"/>
  <c r="M97"/>
  <c r="L97"/>
  <c r="K97"/>
  <c r="O97" s="1"/>
  <c r="J97"/>
  <c r="O92"/>
  <c r="O91"/>
  <c r="O90"/>
  <c r="O89"/>
  <c r="O85"/>
  <c r="N84"/>
  <c r="O84" s="1"/>
  <c r="O83"/>
  <c r="N82"/>
  <c r="M82"/>
  <c r="L82"/>
  <c r="O81"/>
  <c r="O80"/>
  <c r="O79"/>
  <c r="O78"/>
  <c r="O77"/>
  <c r="O76"/>
  <c r="O75"/>
  <c r="O74"/>
  <c r="O73"/>
  <c r="O82" s="1"/>
  <c r="O72"/>
  <c r="N71"/>
  <c r="M71"/>
  <c r="L71"/>
  <c r="K71"/>
  <c r="O70"/>
  <c r="O69"/>
  <c r="O68"/>
  <c r="O67"/>
  <c r="O66"/>
  <c r="O65"/>
  <c r="O64"/>
  <c r="N63"/>
  <c r="M63"/>
  <c r="L63"/>
  <c r="K63"/>
  <c r="O62"/>
  <c r="O61"/>
  <c r="O63" s="1"/>
  <c r="N60"/>
  <c r="M60"/>
  <c r="L60"/>
  <c r="K60"/>
  <c r="O59"/>
  <c r="O58"/>
  <c r="O57"/>
  <c r="O56"/>
  <c r="O55"/>
  <c r="O54"/>
  <c r="O60" s="1"/>
  <c r="N53"/>
  <c r="M53"/>
  <c r="L53"/>
  <c r="K53"/>
  <c r="O51"/>
  <c r="O50"/>
  <c r="O49"/>
  <c r="O48"/>
  <c r="O53" s="1"/>
  <c r="N47"/>
  <c r="M47"/>
  <c r="L47"/>
  <c r="K47"/>
  <c r="O46"/>
  <c r="O45"/>
  <c r="O44"/>
  <c r="O43"/>
  <c r="O42"/>
  <c r="O41"/>
  <c r="O47" s="1"/>
  <c r="N40"/>
  <c r="L40"/>
  <c r="G89" s="1"/>
  <c r="K40"/>
  <c r="O38"/>
  <c r="O37"/>
  <c r="O36"/>
  <c r="M35"/>
  <c r="O35" s="1"/>
  <c r="O34"/>
  <c r="O33"/>
  <c r="O40" s="1"/>
  <c r="N32"/>
  <c r="M32"/>
  <c r="L32"/>
  <c r="K32"/>
  <c r="O31"/>
  <c r="O30"/>
  <c r="O29"/>
  <c r="O28"/>
  <c r="O32" s="1"/>
  <c r="N27"/>
  <c r="M27"/>
  <c r="L27"/>
  <c r="K27"/>
  <c r="O26"/>
  <c r="O25"/>
  <c r="O24"/>
  <c r="O23"/>
  <c r="O22"/>
  <c r="O21"/>
  <c r="O19"/>
  <c r="O18"/>
  <c r="O27" s="1"/>
  <c r="O17"/>
  <c r="E93" l="1"/>
  <c r="O71"/>
  <c r="E90" s="1"/>
  <c r="G90"/>
  <c r="G91" s="1"/>
  <c r="E89"/>
  <c r="M40"/>
  <c r="E94" s="1"/>
  <c r="E95" l="1"/>
  <c r="F94" s="1"/>
  <c r="E91"/>
  <c r="F91" s="1"/>
  <c r="F90"/>
  <c r="F89" l="1"/>
  <c r="F95"/>
  <c r="F93"/>
</calcChain>
</file>

<file path=xl/sharedStrings.xml><?xml version="1.0" encoding="utf-8"?>
<sst xmlns="http://schemas.openxmlformats.org/spreadsheetml/2006/main" count="564" uniqueCount="208">
  <si>
    <t>注释：</t>
  </si>
  <si>
    <t>1.同一门课程安排在两个学期上，课程名称以***1、***2区分体现</t>
  </si>
  <si>
    <t>2.课程性质分必修课（含选择性必修课），选修课。选择性必修课由各二级学院根据专业需要选定，开课学期固定，由学院统一安排。</t>
  </si>
  <si>
    <t xml:space="preserve">   表中带◆为选择性必修课，包括：大学英语2、大学语文、职业礼仪与社会能力、中华优秀传统文化、高等数学2、信息技术、人工智能导论、专创融合实践</t>
  </si>
  <si>
    <t>3.课程类别分公共基础课、专业基础课、专业核心课、专业拓展课、专业综合课程</t>
  </si>
  <si>
    <t>4.课程类型分A类（纯理论课）、B类（（理论+实践）课）、C类（纯实践课）</t>
  </si>
  <si>
    <t>5.“四史”教育、劳动通识教育、国家安全教育为线上课程，不计周课时</t>
  </si>
  <si>
    <t>6.理论课16学时计1学分，出现小数时：0.25≤X&lt;0.75为0.5学分，X≥0.75为1学分；实践课1周24学时，计1学分</t>
  </si>
  <si>
    <t>以上不打印</t>
  </si>
  <si>
    <t>2021级  机电一体化技术专业 教学进程表</t>
  </si>
  <si>
    <t>二级学院名称：</t>
  </si>
  <si>
    <r>
      <rPr>
        <sz val="9"/>
        <color theme="1"/>
        <rFont val="宋体"/>
        <family val="3"/>
        <charset val="134"/>
      </rPr>
      <t>招生对象：</t>
    </r>
    <r>
      <rPr>
        <sz val="9"/>
        <color theme="1"/>
        <rFont val="宋体"/>
        <family val="3"/>
        <charset val="134"/>
      </rPr>
      <t>■</t>
    </r>
    <r>
      <rPr>
        <sz val="9"/>
        <color theme="1"/>
        <rFont val="宋体"/>
        <family val="3"/>
        <charset val="134"/>
      </rPr>
      <t>普通高中 ■自主招生 □对口单招 □注册入学 □3+3中高职分段 □3+2高职本科分段 □其他_____________</t>
    </r>
  </si>
  <si>
    <t>学制：三年</t>
  </si>
  <si>
    <r>
      <rPr>
        <sz val="9"/>
        <color theme="1"/>
        <rFont val="宋体"/>
        <family val="3"/>
        <charset val="134"/>
      </rPr>
      <t>制订日期：</t>
    </r>
    <r>
      <rPr>
        <sz val="9"/>
        <rFont val="宋体"/>
        <family val="3"/>
        <charset val="134"/>
      </rPr>
      <t>2021年5月</t>
    </r>
  </si>
  <si>
    <t>序号</t>
  </si>
  <si>
    <t>课程代码</t>
  </si>
  <si>
    <r>
      <rPr>
        <sz val="10"/>
        <rFont val="宋体"/>
        <family val="3"/>
        <charset val="134"/>
      </rPr>
      <t>课程名称</t>
    </r>
    <r>
      <rPr>
        <vertAlign val="superscript"/>
        <sz val="10"/>
        <rFont val="宋体"/>
        <family val="3"/>
        <charset val="134"/>
      </rPr>
      <t>1</t>
    </r>
  </si>
  <si>
    <r>
      <rPr>
        <sz val="10"/>
        <rFont val="宋体"/>
        <family val="3"/>
        <charset val="134"/>
      </rPr>
      <t>课程性质</t>
    </r>
    <r>
      <rPr>
        <vertAlign val="superscript"/>
        <sz val="10"/>
        <rFont val="宋体"/>
        <family val="3"/>
        <charset val="134"/>
      </rPr>
      <t>2</t>
    </r>
  </si>
  <si>
    <r>
      <rPr>
        <sz val="10"/>
        <rFont val="宋体"/>
        <family val="3"/>
        <charset val="134"/>
      </rPr>
      <t>课程类别</t>
    </r>
    <r>
      <rPr>
        <vertAlign val="superscript"/>
        <sz val="10"/>
        <rFont val="宋体"/>
        <family val="3"/>
        <charset val="134"/>
      </rPr>
      <t>3</t>
    </r>
  </si>
  <si>
    <r>
      <rPr>
        <sz val="10"/>
        <rFont val="宋体"/>
        <family val="3"/>
        <charset val="134"/>
      </rPr>
      <t>课程类型</t>
    </r>
    <r>
      <rPr>
        <vertAlign val="superscript"/>
        <sz val="10"/>
        <rFont val="宋体"/>
        <family val="3"/>
        <charset val="134"/>
      </rPr>
      <t>4</t>
    </r>
  </si>
  <si>
    <t>开课学期</t>
  </si>
  <si>
    <t>开课学院</t>
  </si>
  <si>
    <t>考核方式</t>
  </si>
  <si>
    <t>周学时</t>
  </si>
  <si>
    <t>学分</t>
  </si>
  <si>
    <t>实践学时数</t>
  </si>
  <si>
    <t>理论学时数</t>
  </si>
  <si>
    <t>总学时</t>
  </si>
  <si>
    <t>01</t>
  </si>
  <si>
    <t>0900028</t>
  </si>
  <si>
    <t>高等数学1</t>
  </si>
  <si>
    <t>必修课</t>
  </si>
  <si>
    <t>公共基础课</t>
  </si>
  <si>
    <t>A</t>
  </si>
  <si>
    <t>基础部</t>
  </si>
  <si>
    <t>考试</t>
  </si>
  <si>
    <t>12周理论</t>
  </si>
  <si>
    <t>02</t>
  </si>
  <si>
    <t>0900070</t>
  </si>
  <si>
    <t>大学英语1</t>
  </si>
  <si>
    <t>03</t>
  </si>
  <si>
    <t>1000004</t>
  </si>
  <si>
    <t>体育1</t>
  </si>
  <si>
    <t>体育工作部</t>
  </si>
  <si>
    <t>04</t>
  </si>
  <si>
    <t>1100012</t>
  </si>
  <si>
    <t>思想道德修养与法律基础</t>
  </si>
  <si>
    <t>B</t>
  </si>
  <si>
    <t>马克思主义学院</t>
  </si>
  <si>
    <t>考查</t>
  </si>
  <si>
    <t>05</t>
  </si>
  <si>
    <t>形势与政策</t>
  </si>
  <si>
    <t>06</t>
  </si>
  <si>
    <t>1100028</t>
  </si>
  <si>
    <t>“四史”教育</t>
  </si>
  <si>
    <t>07</t>
  </si>
  <si>
    <t>1300001</t>
  </si>
  <si>
    <t>大学生心理健康教育</t>
  </si>
  <si>
    <t>学工处</t>
  </si>
  <si>
    <t>创意创新训练</t>
  </si>
  <si>
    <t>创新创业学院</t>
  </si>
  <si>
    <t>08</t>
  </si>
  <si>
    <t>职业规划与方法能力</t>
  </si>
  <si>
    <t>09</t>
  </si>
  <si>
    <t>入学教育</t>
  </si>
  <si>
    <t>C</t>
  </si>
  <si>
    <t>+1</t>
  </si>
  <si>
    <t>公共基础课合计</t>
  </si>
  <si>
    <t>9周理论+5周实践</t>
  </si>
  <si>
    <t>机械制图与CAD</t>
  </si>
  <si>
    <t>专业基础课</t>
  </si>
  <si>
    <t>智能控制学院</t>
  </si>
  <si>
    <t>电工电子技术</t>
  </si>
  <si>
    <t>零件手动加工</t>
  </si>
  <si>
    <t>+3</t>
  </si>
  <si>
    <t>电工电子安装与调试A</t>
  </si>
  <si>
    <t>+2</t>
  </si>
  <si>
    <t>专业课合计</t>
  </si>
  <si>
    <t>9周理论+10周实践</t>
  </si>
  <si>
    <t>0900092</t>
  </si>
  <si>
    <t>◆高等数学2</t>
  </si>
  <si>
    <t>放在理论课前3或4</t>
  </si>
  <si>
    <t>0400528</t>
  </si>
  <si>
    <t>◆信息技术基础</t>
  </si>
  <si>
    <t>1200003</t>
  </si>
  <si>
    <t>军训</t>
  </si>
  <si>
    <t>人武部</t>
  </si>
  <si>
    <t>1000005</t>
  </si>
  <si>
    <t>体育2</t>
  </si>
  <si>
    <t>1100014</t>
  </si>
  <si>
    <t>毛泽东思想和中国特色社会主义理论体系概论1</t>
  </si>
  <si>
    <t>1200749</t>
  </si>
  <si>
    <t>国家安全教育</t>
  </si>
  <si>
    <t>教务处</t>
  </si>
  <si>
    <t>9周理论</t>
  </si>
  <si>
    <t>机械基础</t>
  </si>
  <si>
    <t>电机与电气控制技术</t>
  </si>
  <si>
    <t>零件车削加工</t>
  </si>
  <si>
    <t>专业课</t>
  </si>
  <si>
    <t>零件铣削加工</t>
  </si>
  <si>
    <t>电气系统安装与调试A</t>
  </si>
  <si>
    <t>变频器应用与维护A</t>
  </si>
  <si>
    <t>12周理论+7周实践</t>
  </si>
  <si>
    <t>1000006</t>
  </si>
  <si>
    <t>体育3</t>
  </si>
  <si>
    <t>1100017</t>
  </si>
  <si>
    <t>毛泽东思想和中国特色社会主义理论体系概论2</t>
  </si>
  <si>
    <t>1400001</t>
  </si>
  <si>
    <t>军事理论</t>
  </si>
  <si>
    <t>2\3</t>
  </si>
  <si>
    <t>1100027</t>
  </si>
  <si>
    <t>毛泽东思想和中国特色社会主义理论体系概论实践</t>
  </si>
  <si>
    <t>PLC基础及应用</t>
  </si>
  <si>
    <t>气动与液压技术</t>
  </si>
  <si>
    <t>开课学院改为现代装备制造学院</t>
  </si>
  <si>
    <t>传感器应用技术</t>
  </si>
  <si>
    <t>选修课</t>
  </si>
  <si>
    <t>气液控制系统安装与调试A</t>
  </si>
  <si>
    <t>机械子系统制作与装配</t>
  </si>
  <si>
    <t>简单机电项目实践</t>
  </si>
  <si>
    <t>1000007</t>
  </si>
  <si>
    <t>体育4</t>
  </si>
  <si>
    <t>1100026</t>
  </si>
  <si>
    <t>电气设计与绘图</t>
  </si>
  <si>
    <t>过程控制与仪表</t>
  </si>
  <si>
    <t>工厂供配电</t>
  </si>
  <si>
    <t>复杂机电项目实践</t>
  </si>
  <si>
    <t>伺服控制系统应用</t>
  </si>
  <si>
    <t>专业考试1理论辅导(1W)</t>
  </si>
  <si>
    <t>企业专业毕业考试1</t>
  </si>
  <si>
    <t>+4</t>
  </si>
  <si>
    <t>就业创业指导</t>
  </si>
  <si>
    <t>6周理论+13周实践</t>
  </si>
  <si>
    <t>单片机C语言程序设计</t>
  </si>
  <si>
    <t>西门子WINCC组态技术</t>
  </si>
  <si>
    <t>数控编程与操作</t>
  </si>
  <si>
    <t>工业机器人工作站安装与调试</t>
  </si>
  <si>
    <t>智能生产线调试与维护</t>
  </si>
  <si>
    <t>顶岗实习1（含毕业设计）</t>
  </si>
  <si>
    <t>专业考试2理论辅导(1W)</t>
  </si>
  <si>
    <t>企业专业毕业考试2</t>
  </si>
  <si>
    <t>10</t>
  </si>
  <si>
    <t>顶岗实习2</t>
  </si>
  <si>
    <t>专业综合课</t>
  </si>
  <si>
    <t>+11</t>
  </si>
  <si>
    <t>毕业教育</t>
  </si>
  <si>
    <t>公共选修课</t>
  </si>
  <si>
    <t>素质拓展</t>
  </si>
  <si>
    <t>教学环节安排表</t>
  </si>
  <si>
    <t>课程模块</t>
  </si>
  <si>
    <t>学时合计</t>
  </si>
  <si>
    <t>学时比例（%）</t>
  </si>
  <si>
    <t>学分合计</t>
  </si>
  <si>
    <t>学年</t>
  </si>
  <si>
    <t>学期</t>
  </si>
  <si>
    <t>军训及劳动教育</t>
  </si>
  <si>
    <t>入学（毕业）教育</t>
  </si>
  <si>
    <t>实践专用周</t>
  </si>
  <si>
    <t>理论教学周</t>
  </si>
  <si>
    <t>考试周</t>
  </si>
  <si>
    <t>合计</t>
  </si>
  <si>
    <t>公共基础课程</t>
  </si>
  <si>
    <t>一</t>
  </si>
  <si>
    <t>专业课程</t>
  </si>
  <si>
    <t>总计</t>
  </si>
  <si>
    <t>二</t>
  </si>
  <si>
    <t>理论课程</t>
  </si>
  <si>
    <t>三</t>
  </si>
  <si>
    <t>实践课程</t>
  </si>
  <si>
    <t>01</t>
    <phoneticPr fontId="23" type="noConversion"/>
  </si>
  <si>
    <r>
      <t>1</t>
    </r>
    <r>
      <rPr>
        <sz val="10"/>
        <rFont val="宋体"/>
        <family val="3"/>
        <charset val="134"/>
      </rPr>
      <t>200001</t>
    </r>
    <phoneticPr fontId="23" type="noConversion"/>
  </si>
  <si>
    <r>
      <t>1</t>
    </r>
    <r>
      <rPr>
        <sz val="10"/>
        <rFont val="宋体"/>
        <family val="3"/>
        <charset val="134"/>
      </rPr>
      <t>800016</t>
    </r>
    <phoneticPr fontId="23" type="noConversion"/>
  </si>
  <si>
    <t>0500093</t>
    <phoneticPr fontId="23" type="noConversion"/>
  </si>
  <si>
    <t>0300554</t>
    <phoneticPr fontId="23" type="noConversion"/>
  </si>
  <si>
    <t>0300533_1</t>
    <phoneticPr fontId="23" type="noConversion"/>
  </si>
  <si>
    <t>0300534_1</t>
    <phoneticPr fontId="23" type="noConversion"/>
  </si>
  <si>
    <r>
      <t>0</t>
    </r>
    <r>
      <rPr>
        <sz val="10"/>
        <rFont val="宋体"/>
        <family val="3"/>
        <charset val="134"/>
      </rPr>
      <t>600089</t>
    </r>
    <phoneticPr fontId="23" type="noConversion"/>
  </si>
  <si>
    <r>
      <t>0</t>
    </r>
    <r>
      <rPr>
        <sz val="10"/>
        <rFont val="宋体"/>
        <family val="3"/>
        <charset val="134"/>
      </rPr>
      <t>500308_1</t>
    </r>
    <phoneticPr fontId="23" type="noConversion"/>
  </si>
  <si>
    <r>
      <t>0</t>
    </r>
    <r>
      <rPr>
        <sz val="10"/>
        <rFont val="宋体"/>
        <family val="3"/>
        <charset val="134"/>
      </rPr>
      <t>500309_1</t>
    </r>
    <phoneticPr fontId="23" type="noConversion"/>
  </si>
  <si>
    <r>
      <t>0</t>
    </r>
    <r>
      <rPr>
        <sz val="10"/>
        <rFont val="宋体"/>
        <family val="3"/>
        <charset val="134"/>
      </rPr>
      <t>500310_1</t>
    </r>
    <phoneticPr fontId="23" type="noConversion"/>
  </si>
  <si>
    <r>
      <t>0</t>
    </r>
    <r>
      <rPr>
        <sz val="10"/>
        <rFont val="宋体"/>
        <family val="3"/>
        <charset val="134"/>
      </rPr>
      <t>500311_1</t>
    </r>
    <phoneticPr fontId="23" type="noConversion"/>
  </si>
  <si>
    <r>
      <t>0</t>
    </r>
    <r>
      <rPr>
        <sz val="10"/>
        <rFont val="宋体"/>
        <family val="3"/>
        <charset val="134"/>
      </rPr>
      <t>500312_1</t>
    </r>
    <phoneticPr fontId="23" type="noConversion"/>
  </si>
  <si>
    <r>
      <t>0</t>
    </r>
    <r>
      <rPr>
        <sz val="10"/>
        <rFont val="宋体"/>
        <family val="3"/>
        <charset val="134"/>
      </rPr>
      <t>30005</t>
    </r>
    <phoneticPr fontId="23" type="noConversion"/>
  </si>
  <si>
    <r>
      <t>0</t>
    </r>
    <r>
      <rPr>
        <sz val="10"/>
        <rFont val="宋体"/>
        <family val="3"/>
        <charset val="134"/>
      </rPr>
      <t>30006</t>
    </r>
    <phoneticPr fontId="23" type="noConversion"/>
  </si>
  <si>
    <r>
      <t>0</t>
    </r>
    <r>
      <rPr>
        <sz val="10"/>
        <rFont val="宋体"/>
        <family val="3"/>
        <charset val="134"/>
      </rPr>
      <t>30007</t>
    </r>
    <phoneticPr fontId="23" type="noConversion"/>
  </si>
  <si>
    <r>
      <t>0</t>
    </r>
    <r>
      <rPr>
        <sz val="10"/>
        <rFont val="宋体"/>
        <family val="3"/>
        <charset val="134"/>
      </rPr>
      <t>30010</t>
    </r>
    <phoneticPr fontId="23" type="noConversion"/>
  </si>
  <si>
    <r>
      <t>0</t>
    </r>
    <r>
      <rPr>
        <sz val="10"/>
        <rFont val="宋体"/>
        <family val="3"/>
        <charset val="134"/>
      </rPr>
      <t>30009</t>
    </r>
    <phoneticPr fontId="23" type="noConversion"/>
  </si>
  <si>
    <r>
      <t>0</t>
    </r>
    <r>
      <rPr>
        <sz val="10"/>
        <rFont val="宋体"/>
        <family val="3"/>
        <charset val="134"/>
      </rPr>
      <t>30008</t>
    </r>
    <phoneticPr fontId="23" type="noConversion"/>
  </si>
  <si>
    <r>
      <t>0</t>
    </r>
    <r>
      <rPr>
        <sz val="10"/>
        <rFont val="宋体"/>
        <family val="3"/>
        <charset val="134"/>
      </rPr>
      <t>30055</t>
    </r>
    <phoneticPr fontId="23" type="noConversion"/>
  </si>
  <si>
    <r>
      <t>0</t>
    </r>
    <r>
      <rPr>
        <sz val="10"/>
        <rFont val="宋体"/>
        <family val="3"/>
        <charset val="134"/>
      </rPr>
      <t>30051</t>
    </r>
    <phoneticPr fontId="23" type="noConversion"/>
  </si>
  <si>
    <r>
      <t>0</t>
    </r>
    <r>
      <rPr>
        <sz val="10"/>
        <rFont val="宋体"/>
        <family val="3"/>
        <charset val="134"/>
      </rPr>
      <t>30053</t>
    </r>
    <phoneticPr fontId="23" type="noConversion"/>
  </si>
  <si>
    <r>
      <t>0</t>
    </r>
    <r>
      <rPr>
        <sz val="10"/>
        <rFont val="宋体"/>
        <family val="3"/>
        <charset val="134"/>
      </rPr>
      <t>30056</t>
    </r>
    <phoneticPr fontId="23" type="noConversion"/>
  </si>
  <si>
    <r>
      <t>0</t>
    </r>
    <r>
      <rPr>
        <sz val="10"/>
        <rFont val="宋体"/>
        <family val="3"/>
        <charset val="134"/>
      </rPr>
      <t>30054</t>
    </r>
    <phoneticPr fontId="23" type="noConversion"/>
  </si>
  <si>
    <r>
      <t>1</t>
    </r>
    <r>
      <rPr>
        <sz val="10"/>
        <rFont val="宋体"/>
        <family val="3"/>
        <charset val="134"/>
      </rPr>
      <t>100026</t>
    </r>
    <phoneticPr fontId="23" type="noConversion"/>
  </si>
  <si>
    <r>
      <t>0</t>
    </r>
    <r>
      <rPr>
        <sz val="10"/>
        <rFont val="宋体"/>
        <family val="3"/>
        <charset val="134"/>
      </rPr>
      <t>30045_11</t>
    </r>
    <phoneticPr fontId="23" type="noConversion"/>
  </si>
  <si>
    <t>030112</t>
    <phoneticPr fontId="23" type="noConversion"/>
  </si>
  <si>
    <t>030115</t>
    <phoneticPr fontId="23" type="noConversion"/>
  </si>
  <si>
    <t>030116</t>
    <phoneticPr fontId="23" type="noConversion"/>
  </si>
  <si>
    <t>030117</t>
    <phoneticPr fontId="23" type="noConversion"/>
  </si>
  <si>
    <t>030118</t>
    <phoneticPr fontId="23" type="noConversion"/>
  </si>
  <si>
    <t>030119</t>
    <phoneticPr fontId="23" type="noConversion"/>
  </si>
  <si>
    <t>030120</t>
    <phoneticPr fontId="23" type="noConversion"/>
  </si>
  <si>
    <t>030121</t>
    <phoneticPr fontId="23" type="noConversion"/>
  </si>
  <si>
    <t>0300456</t>
    <phoneticPr fontId="23" type="noConversion"/>
  </si>
  <si>
    <r>
      <t>0</t>
    </r>
    <r>
      <rPr>
        <sz val="10"/>
        <rFont val="宋体"/>
        <family val="3"/>
        <charset val="134"/>
      </rPr>
      <t>1</t>
    </r>
    <phoneticPr fontId="23" type="noConversion"/>
  </si>
  <si>
    <r>
      <t>0</t>
    </r>
    <r>
      <rPr>
        <sz val="10"/>
        <rFont val="宋体"/>
        <family val="3"/>
        <charset val="134"/>
      </rPr>
      <t>2</t>
    </r>
    <phoneticPr fontId="23" type="noConversion"/>
  </si>
  <si>
    <t>030058</t>
    <phoneticPr fontId="23" type="noConversion"/>
  </si>
  <si>
    <t>030059</t>
    <phoneticPr fontId="23" type="noConversion"/>
  </si>
</sst>
</file>

<file path=xl/styles.xml><?xml version="1.0" encoding="utf-8"?>
<styleSheet xmlns="http://schemas.openxmlformats.org/spreadsheetml/2006/main">
  <numFmts count="4">
    <numFmt numFmtId="176" formatCode="0.0%"/>
    <numFmt numFmtId="177" formatCode="0.0_);[Red]\(0.0\)"/>
    <numFmt numFmtId="178" formatCode="0_);[Red]\(0\)"/>
    <numFmt numFmtId="179" formatCode="0.0"/>
  </numFmts>
  <fonts count="27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sz val="8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7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vertAlign val="superscript"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176">
    <xf numFmtId="0" fontId="0" fillId="0" borderId="0" xfId="0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0" fontId="21" fillId="0" borderId="0" xfId="2">
      <alignment vertical="center"/>
    </xf>
    <xf numFmtId="49" fontId="21" fillId="0" borderId="0" xfId="2" applyNumberFormat="1">
      <alignment vertical="center"/>
    </xf>
    <xf numFmtId="0" fontId="21" fillId="0" borderId="0" xfId="2" applyAlignment="1">
      <alignment vertical="center" wrapText="1"/>
    </xf>
    <xf numFmtId="177" fontId="21" fillId="0" borderId="0" xfId="2" applyNumberFormat="1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49" fontId="10" fillId="0" borderId="0" xfId="2" applyNumberFormat="1" applyFont="1">
      <alignment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49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>
      <alignment vertical="center"/>
    </xf>
    <xf numFmtId="0" fontId="12" fillId="0" borderId="0" xfId="2" applyFont="1">
      <alignment vertical="center"/>
    </xf>
    <xf numFmtId="0" fontId="4" fillId="2" borderId="1" xfId="2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49" fontId="4" fillId="0" borderId="1" xfId="2" applyNumberFormat="1" applyFont="1" applyBorder="1">
      <alignment vertical="center"/>
    </xf>
    <xf numFmtId="0" fontId="4" fillId="3" borderId="1" xfId="0" applyFont="1" applyFill="1" applyBorder="1">
      <alignment vertical="center"/>
    </xf>
    <xf numFmtId="49" fontId="4" fillId="0" borderId="1" xfId="0" applyNumberFormat="1" applyFont="1" applyBorder="1">
      <alignment vertical="center"/>
    </xf>
    <xf numFmtId="0" fontId="13" fillId="0" borderId="0" xfId="0" applyFont="1">
      <alignment vertical="center"/>
    </xf>
    <xf numFmtId="49" fontId="4" fillId="3" borderId="1" xfId="2" applyNumberFormat="1" applyFont="1" applyFill="1" applyBorder="1">
      <alignment vertical="center"/>
    </xf>
    <xf numFmtId="0" fontId="1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right" vertical="center"/>
    </xf>
    <xf numFmtId="0" fontId="4" fillId="0" borderId="1" xfId="2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0" xfId="2" applyFont="1" applyAlignment="1">
      <alignment vertical="center" wrapText="1"/>
    </xf>
    <xf numFmtId="49" fontId="3" fillId="0" borderId="0" xfId="2" applyNumberFormat="1" applyFont="1">
      <alignment vertical="center"/>
    </xf>
    <xf numFmtId="177" fontId="3" fillId="0" borderId="0" xfId="2" applyNumberFormat="1" applyFont="1">
      <alignment vertical="center"/>
    </xf>
    <xf numFmtId="177" fontId="9" fillId="0" borderId="0" xfId="2" applyNumberFormat="1" applyFont="1">
      <alignment vertical="center"/>
    </xf>
    <xf numFmtId="0" fontId="10" fillId="0" borderId="0" xfId="2" applyFont="1" applyAlignment="1">
      <alignment vertical="center" wrapText="1"/>
    </xf>
    <xf numFmtId="177" fontId="10" fillId="0" borderId="0" xfId="2" applyNumberFormat="1" applyFont="1">
      <alignment vertical="center"/>
    </xf>
    <xf numFmtId="177" fontId="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78" fontId="4" fillId="0" borderId="1" xfId="2" applyNumberFormat="1" applyFont="1" applyBorder="1">
      <alignment vertical="center"/>
    </xf>
    <xf numFmtId="178" fontId="4" fillId="0" borderId="1" xfId="0" applyNumberFormat="1" applyFont="1" applyFill="1" applyBorder="1">
      <alignment vertical="center"/>
    </xf>
    <xf numFmtId="179" fontId="4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178" fontId="4" fillId="0" borderId="1" xfId="2" applyNumberFormat="1" applyFont="1" applyFill="1" applyBorder="1">
      <alignment vertical="center"/>
    </xf>
    <xf numFmtId="177" fontId="4" fillId="0" borderId="1" xfId="2" applyNumberFormat="1" applyFont="1" applyBorder="1">
      <alignment vertical="center"/>
    </xf>
    <xf numFmtId="178" fontId="15" fillId="0" borderId="1" xfId="2" applyNumberFormat="1" applyFont="1" applyBorder="1">
      <alignment vertical="center"/>
    </xf>
    <xf numFmtId="178" fontId="4" fillId="0" borderId="1" xfId="2" applyNumberFormat="1" applyFont="1" applyBorder="1" applyAlignment="1">
      <alignment vertical="center" wrapText="1"/>
    </xf>
    <xf numFmtId="177" fontId="4" fillId="0" borderId="1" xfId="2" applyNumberFormat="1" applyFont="1" applyBorder="1" applyAlignment="1">
      <alignment vertical="center" wrapText="1"/>
    </xf>
    <xf numFmtId="49" fontId="4" fillId="0" borderId="1" xfId="2" applyNumberFormat="1" applyFont="1" applyBorder="1" applyAlignment="1">
      <alignment horizontal="left" vertical="center"/>
    </xf>
    <xf numFmtId="0" fontId="4" fillId="2" borderId="1" xfId="2" applyFont="1" applyFill="1" applyBorder="1" applyAlignment="1">
      <alignment vertical="center" wrapText="1"/>
    </xf>
    <xf numFmtId="178" fontId="4" fillId="2" borderId="1" xfId="2" applyNumberFormat="1" applyFont="1" applyFill="1" applyBorder="1">
      <alignment vertical="center"/>
    </xf>
    <xf numFmtId="177" fontId="4" fillId="2" borderId="1" xfId="2" applyNumberFormat="1" applyFont="1" applyFill="1" applyBorder="1">
      <alignment vertical="center"/>
    </xf>
    <xf numFmtId="178" fontId="4" fillId="0" borderId="1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49" fontId="4" fillId="0" borderId="1" xfId="0" applyNumberFormat="1" applyFont="1" applyBorder="1" applyAlignment="1">
      <alignment horizontal="left" vertical="center"/>
    </xf>
    <xf numFmtId="179" fontId="4" fillId="3" borderId="1" xfId="0" applyNumberFormat="1" applyFont="1" applyFill="1" applyBorder="1">
      <alignment vertical="center"/>
    </xf>
    <xf numFmtId="0" fontId="17" fillId="0" borderId="0" xfId="2" applyFont="1">
      <alignment vertical="center"/>
    </xf>
    <xf numFmtId="178" fontId="4" fillId="3" borderId="1" xfId="2" applyNumberFormat="1" applyFont="1" applyFill="1" applyBorder="1">
      <alignment vertical="center"/>
    </xf>
    <xf numFmtId="178" fontId="4" fillId="0" borderId="1" xfId="2" applyNumberFormat="1" applyFont="1" applyBorder="1" applyAlignment="1">
      <alignment horizontal="right" vertical="center"/>
    </xf>
    <xf numFmtId="0" fontId="4" fillId="3" borderId="1" xfId="2" applyFont="1" applyFill="1" applyBorder="1">
      <alignment vertical="center"/>
    </xf>
    <xf numFmtId="0" fontId="4" fillId="3" borderId="1" xfId="2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/>
    </xf>
    <xf numFmtId="49" fontId="4" fillId="0" borderId="5" xfId="2" applyNumberFormat="1" applyFont="1" applyBorder="1">
      <alignment vertical="center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>
      <alignment vertical="center"/>
    </xf>
    <xf numFmtId="0" fontId="4" fillId="0" borderId="5" xfId="2" applyFont="1" applyBorder="1" applyAlignment="1">
      <alignment horizontal="left" vertical="center"/>
    </xf>
    <xf numFmtId="49" fontId="4" fillId="0" borderId="0" xfId="2" applyNumberFormat="1" applyFont="1" applyBorder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/>
    </xf>
    <xf numFmtId="49" fontId="20" fillId="0" borderId="6" xfId="2" applyNumberFormat="1" applyFont="1" applyBorder="1" applyAlignment="1">
      <alignment horizontal="center" vertical="center"/>
    </xf>
    <xf numFmtId="178" fontId="4" fillId="0" borderId="1" xfId="2" applyNumberFormat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7" fontId="4" fillId="0" borderId="1" xfId="2" applyNumberFormat="1" applyFont="1" applyBorder="1" applyAlignment="1">
      <alignment horizontal="center" vertical="center"/>
    </xf>
    <xf numFmtId="178" fontId="4" fillId="0" borderId="1" xfId="2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49" fontId="2" fillId="0" borderId="0" xfId="2" applyNumberFormat="1" applyFont="1" applyBorder="1">
      <alignment vertical="center"/>
    </xf>
    <xf numFmtId="0" fontId="2" fillId="0" borderId="1" xfId="2" applyFont="1" applyBorder="1">
      <alignment vertical="center"/>
    </xf>
    <xf numFmtId="0" fontId="4" fillId="0" borderId="1" xfId="2" applyFont="1" applyBorder="1" applyAlignment="1">
      <alignment horizontal="center" vertical="center"/>
    </xf>
    <xf numFmtId="49" fontId="2" fillId="0" borderId="0" xfId="2" applyNumberFormat="1" applyFont="1">
      <alignment vertical="center"/>
    </xf>
    <xf numFmtId="0" fontId="4" fillId="0" borderId="1" xfId="2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/>
    </xf>
    <xf numFmtId="179" fontId="15" fillId="0" borderId="1" xfId="0" applyNumberFormat="1" applyFont="1" applyBorder="1">
      <alignment vertical="center"/>
    </xf>
    <xf numFmtId="0" fontId="15" fillId="3" borderId="1" xfId="0" applyFont="1" applyFill="1" applyBorder="1">
      <alignment vertical="center"/>
    </xf>
    <xf numFmtId="178" fontId="15" fillId="3" borderId="1" xfId="2" applyNumberFormat="1" applyFont="1" applyFill="1" applyBorder="1">
      <alignment vertical="center"/>
    </xf>
    <xf numFmtId="177" fontId="4" fillId="3" borderId="1" xfId="2" applyNumberFormat="1" applyFont="1" applyFill="1" applyBorder="1">
      <alignment vertical="center"/>
    </xf>
    <xf numFmtId="177" fontId="4" fillId="0" borderId="5" xfId="2" applyNumberFormat="1" applyFont="1" applyBorder="1">
      <alignment vertical="center"/>
    </xf>
    <xf numFmtId="0" fontId="4" fillId="3" borderId="5" xfId="2" applyFont="1" applyFill="1" applyBorder="1">
      <alignment vertical="center"/>
    </xf>
    <xf numFmtId="0" fontId="20" fillId="0" borderId="12" xfId="2" applyFont="1" applyBorder="1" applyAlignment="1">
      <alignment horizontal="center" vertical="center" wrapText="1"/>
    </xf>
    <xf numFmtId="178" fontId="20" fillId="0" borderId="1" xfId="2" applyNumberFormat="1" applyFont="1" applyBorder="1" applyAlignment="1">
      <alignment horizontal="center" vertical="center" wrapText="1"/>
    </xf>
    <xf numFmtId="178" fontId="20" fillId="0" borderId="1" xfId="2" applyNumberFormat="1" applyFont="1" applyBorder="1">
      <alignment vertical="center"/>
    </xf>
    <xf numFmtId="178" fontId="20" fillId="0" borderId="1" xfId="2" applyNumberFormat="1" applyFont="1" applyBorder="1" applyAlignment="1">
      <alignment horizontal="center" vertical="center"/>
    </xf>
    <xf numFmtId="178" fontId="20" fillId="0" borderId="13" xfId="2" applyNumberFormat="1" applyFont="1" applyBorder="1" applyAlignment="1">
      <alignment horizontal="center" vertical="center"/>
    </xf>
    <xf numFmtId="178" fontId="20" fillId="0" borderId="15" xfId="2" applyNumberFormat="1" applyFont="1" applyBorder="1">
      <alignment vertical="center"/>
    </xf>
    <xf numFmtId="178" fontId="20" fillId="0" borderId="2" xfId="2" applyNumberFormat="1" applyFont="1" applyBorder="1">
      <alignment vertical="center"/>
    </xf>
    <xf numFmtId="178" fontId="20" fillId="0" borderId="18" xfId="2" applyNumberFormat="1" applyFont="1" applyBorder="1">
      <alignment vertical="center"/>
    </xf>
    <xf numFmtId="178" fontId="20" fillId="0" borderId="20" xfId="2" applyNumberFormat="1" applyFont="1" applyBorder="1" applyAlignment="1">
      <alignment horizontal="center" vertical="center"/>
    </xf>
    <xf numFmtId="178" fontId="20" fillId="0" borderId="20" xfId="2" applyNumberFormat="1" applyFont="1" applyBorder="1">
      <alignment vertical="center"/>
    </xf>
    <xf numFmtId="178" fontId="20" fillId="0" borderId="21" xfId="2" applyNumberFormat="1" applyFont="1" applyBorder="1" applyAlignment="1">
      <alignment horizontal="center" vertical="center"/>
    </xf>
    <xf numFmtId="0" fontId="2" fillId="0" borderId="0" xfId="2" applyFont="1" applyAlignment="1">
      <alignment vertical="center" wrapText="1"/>
    </xf>
    <xf numFmtId="177" fontId="2" fillId="0" borderId="0" xfId="2" applyNumberFormat="1" applyFont="1">
      <alignment vertical="center"/>
    </xf>
    <xf numFmtId="0" fontId="4" fillId="3" borderId="4" xfId="0" applyFont="1" applyFill="1" applyBorder="1">
      <alignment vertical="center"/>
    </xf>
    <xf numFmtId="49" fontId="4" fillId="0" borderId="4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3" borderId="17" xfId="0" applyFont="1" applyFill="1" applyBorder="1">
      <alignment vertical="center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49" fontId="4" fillId="0" borderId="1" xfId="2" applyNumberFormat="1" applyFont="1" applyBorder="1" applyAlignment="1">
      <alignment horizontal="center" vertical="center"/>
    </xf>
    <xf numFmtId="49" fontId="4" fillId="3" borderId="4" xfId="0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4" fillId="0" borderId="4" xfId="2" applyFont="1" applyBorder="1">
      <alignment vertical="center"/>
    </xf>
    <xf numFmtId="0" fontId="4" fillId="3" borderId="1" xfId="2" applyFont="1" applyFill="1" applyBorder="1" applyAlignment="1">
      <alignment horizontal="center" vertical="center" wrapText="1"/>
    </xf>
    <xf numFmtId="49" fontId="24" fillId="3" borderId="2" xfId="2" applyNumberFormat="1" applyFont="1" applyFill="1" applyBorder="1" applyAlignment="1">
      <alignment horizontal="center" vertical="center" wrapText="1"/>
    </xf>
    <xf numFmtId="49" fontId="4" fillId="3" borderId="1" xfId="2" applyNumberFormat="1" applyFont="1" applyFill="1" applyBorder="1" applyAlignment="1">
      <alignment horizontal="right" vertical="center"/>
    </xf>
    <xf numFmtId="0" fontId="4" fillId="3" borderId="1" xfId="2" applyFont="1" applyFill="1" applyBorder="1" applyAlignment="1">
      <alignment vertical="center" wrapText="1"/>
    </xf>
    <xf numFmtId="178" fontId="4" fillId="3" borderId="1" xfId="2" applyNumberFormat="1" applyFont="1" applyFill="1" applyBorder="1" applyAlignment="1">
      <alignment horizontal="right" vertical="center"/>
    </xf>
    <xf numFmtId="177" fontId="4" fillId="3" borderId="1" xfId="2" applyNumberFormat="1" applyFont="1" applyFill="1" applyBorder="1" applyAlignment="1">
      <alignment horizontal="right" vertical="center"/>
    </xf>
    <xf numFmtId="49" fontId="24" fillId="0" borderId="1" xfId="2" applyNumberFormat="1" applyFont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vertical="center" wrapText="1"/>
    </xf>
    <xf numFmtId="49" fontId="24" fillId="0" borderId="1" xfId="2" applyNumberFormat="1" applyFont="1" applyBorder="1">
      <alignment vertical="center"/>
    </xf>
    <xf numFmtId="49" fontId="24" fillId="0" borderId="1" xfId="2" applyNumberFormat="1" applyFont="1" applyBorder="1" applyAlignment="1">
      <alignment horizontal="center" vertical="center"/>
    </xf>
    <xf numFmtId="49" fontId="25" fillId="0" borderId="17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0" fontId="24" fillId="0" borderId="1" xfId="2" applyFont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4" fillId="0" borderId="4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24" fillId="0" borderId="1" xfId="2" applyFont="1" applyFill="1" applyBorder="1" applyAlignment="1">
      <alignment vertical="center" wrapText="1"/>
    </xf>
    <xf numFmtId="178" fontId="24" fillId="0" borderId="1" xfId="0" applyNumberFormat="1" applyFont="1" applyFill="1" applyBorder="1">
      <alignment vertical="center"/>
    </xf>
    <xf numFmtId="179" fontId="24" fillId="0" borderId="1" xfId="0" applyNumberFormat="1" applyFont="1" applyFill="1" applyBorder="1">
      <alignment vertical="center"/>
    </xf>
    <xf numFmtId="178" fontId="24" fillId="0" borderId="1" xfId="2" applyNumberFormat="1" applyFont="1" applyFill="1" applyBorder="1">
      <alignment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>
      <alignment vertical="center"/>
    </xf>
    <xf numFmtId="0" fontId="24" fillId="3" borderId="4" xfId="2" applyFont="1" applyFill="1" applyBorder="1" applyAlignment="1">
      <alignment horizontal="left" vertical="center" wrapText="1"/>
    </xf>
    <xf numFmtId="0" fontId="26" fillId="0" borderId="4" xfId="0" applyFont="1" applyBorder="1">
      <alignment vertical="center"/>
    </xf>
    <xf numFmtId="0" fontId="24" fillId="0" borderId="4" xfId="2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24" fillId="0" borderId="1" xfId="2" applyFont="1" applyBorder="1">
      <alignment vertical="center"/>
    </xf>
    <xf numFmtId="179" fontId="24" fillId="0" borderId="1" xfId="0" applyNumberFormat="1" applyFont="1" applyBorder="1">
      <alignment vertical="center"/>
    </xf>
    <xf numFmtId="0" fontId="24" fillId="3" borderId="1" xfId="0" applyFont="1" applyFill="1" applyBorder="1">
      <alignment vertical="center"/>
    </xf>
    <xf numFmtId="178" fontId="24" fillId="0" borderId="1" xfId="2" applyNumberFormat="1" applyFont="1" applyBorder="1">
      <alignment vertical="center"/>
    </xf>
    <xf numFmtId="0" fontId="24" fillId="0" borderId="1" xfId="0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left" vertical="center"/>
    </xf>
    <xf numFmtId="178" fontId="24" fillId="3" borderId="1" xfId="2" applyNumberFormat="1" applyFont="1" applyFill="1" applyBorder="1">
      <alignment vertical="center"/>
    </xf>
    <xf numFmtId="177" fontId="24" fillId="0" borderId="1" xfId="2" applyNumberFormat="1" applyFont="1" applyBorder="1">
      <alignment vertical="center"/>
    </xf>
    <xf numFmtId="49" fontId="4" fillId="0" borderId="1" xfId="2" applyNumberFormat="1" applyFont="1" applyBorder="1" applyAlignment="1">
      <alignment horizontal="left" vertical="center" wrapText="1"/>
    </xf>
    <xf numFmtId="49" fontId="19" fillId="0" borderId="0" xfId="2" applyNumberFormat="1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49" fontId="20" fillId="0" borderId="11" xfId="2" applyNumberFormat="1" applyFont="1" applyBorder="1" applyAlignment="1">
      <alignment horizontal="center" vertical="center"/>
    </xf>
    <xf numFmtId="49" fontId="20" fillId="0" borderId="20" xfId="2" applyNumberFormat="1" applyFont="1" applyBorder="1" applyAlignment="1">
      <alignment horizontal="center" vertical="center"/>
    </xf>
    <xf numFmtId="49" fontId="20" fillId="0" borderId="4" xfId="2" applyNumberFormat="1" applyFont="1" applyBorder="1" applyAlignment="1">
      <alignment horizontal="center" vertical="center"/>
    </xf>
    <xf numFmtId="49" fontId="20" fillId="0" borderId="8" xfId="2" applyNumberFormat="1" applyFont="1" applyBorder="1" applyAlignment="1">
      <alignment horizontal="center" vertical="center"/>
    </xf>
    <xf numFmtId="49" fontId="20" fillId="0" borderId="9" xfId="2" applyNumberFormat="1" applyFont="1" applyBorder="1" applyAlignment="1">
      <alignment horizontal="center" vertical="center"/>
    </xf>
    <xf numFmtId="49" fontId="20" fillId="0" borderId="10" xfId="2" applyNumberFormat="1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wrapText="1"/>
    </xf>
    <xf numFmtId="0" fontId="20" fillId="0" borderId="17" xfId="2" applyFont="1" applyBorder="1" applyAlignment="1">
      <alignment horizontal="center" vertical="center" wrapText="1"/>
    </xf>
    <xf numFmtId="178" fontId="20" fillId="0" borderId="14" xfId="2" applyNumberFormat="1" applyFont="1" applyBorder="1" applyAlignment="1">
      <alignment horizontal="center" vertical="center" wrapText="1"/>
    </xf>
    <xf numFmtId="178" fontId="20" fillId="0" borderId="17" xfId="2" applyNumberFormat="1" applyFont="1" applyBorder="1" applyAlignment="1">
      <alignment horizontal="center" vertical="center" wrapText="1"/>
    </xf>
    <xf numFmtId="178" fontId="20" fillId="0" borderId="16" xfId="2" applyNumberFormat="1" applyFont="1" applyBorder="1" applyAlignment="1">
      <alignment horizontal="center" vertical="center"/>
    </xf>
    <xf numFmtId="178" fontId="20" fillId="0" borderId="19" xfId="2" applyNumberFormat="1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</cellXfs>
  <cellStyles count="3">
    <cellStyle name="百分比 2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8"/>
  <sheetViews>
    <sheetView showGridLines="0" tabSelected="1" topLeftCell="A53" zoomScale="115" zoomScaleNormal="115" workbookViewId="0">
      <selection activeCell="E61" sqref="E61:F67"/>
    </sheetView>
  </sheetViews>
  <sheetFormatPr defaultColWidth="9" defaultRowHeight="13.8"/>
  <cols>
    <col min="1" max="1" width="1.33203125" style="3" customWidth="1"/>
    <col min="2" max="2" width="3.77734375" style="4" customWidth="1"/>
    <col min="3" max="3" width="9.88671875" style="4" customWidth="1"/>
    <col min="4" max="4" width="21.44140625" style="3" customWidth="1"/>
    <col min="5" max="5" width="8.88671875" style="3" customWidth="1"/>
    <col min="6" max="6" width="10.77734375" style="3" customWidth="1"/>
    <col min="7" max="7" width="7.6640625" style="3" customWidth="1"/>
    <col min="8" max="8" width="4.77734375" style="3" customWidth="1"/>
    <col min="9" max="9" width="13.77734375" style="5" customWidth="1"/>
    <col min="10" max="10" width="7.5546875" style="4" customWidth="1"/>
    <col min="11" max="11" width="7.21875" style="3" customWidth="1"/>
    <col min="12" max="12" width="6.88671875" style="6" customWidth="1"/>
    <col min="13" max="13" width="7.109375" style="3" customWidth="1"/>
    <col min="14" max="14" width="6" style="3" customWidth="1"/>
    <col min="15" max="15" width="6.6640625" style="3" customWidth="1"/>
    <col min="16" max="256" width="9" style="3"/>
    <col min="257" max="257" width="1.33203125" style="3" customWidth="1"/>
    <col min="258" max="258" width="3.77734375" style="3" customWidth="1"/>
    <col min="259" max="259" width="21.44140625" style="3" customWidth="1"/>
    <col min="260" max="260" width="9.109375" style="3" customWidth="1"/>
    <col min="261" max="261" width="10.77734375" style="3" customWidth="1"/>
    <col min="262" max="262" width="8.21875" style="3" customWidth="1"/>
    <col min="263" max="263" width="4.77734375" style="3" customWidth="1"/>
    <col min="264" max="264" width="12.77734375" style="3" customWidth="1"/>
    <col min="265" max="265" width="6.5546875" style="3" customWidth="1"/>
    <col min="266" max="266" width="4.77734375" style="3" customWidth="1"/>
    <col min="267" max="267" width="5.109375" style="3" customWidth="1"/>
    <col min="268" max="268" width="5.77734375" style="3" customWidth="1"/>
    <col min="269" max="270" width="8.77734375" style="3" customWidth="1"/>
    <col min="271" max="271" width="6.77734375" style="3" customWidth="1"/>
    <col min="272" max="512" width="9" style="3"/>
    <col min="513" max="513" width="1.33203125" style="3" customWidth="1"/>
    <col min="514" max="514" width="3.77734375" style="3" customWidth="1"/>
    <col min="515" max="515" width="21.44140625" style="3" customWidth="1"/>
    <col min="516" max="516" width="9.109375" style="3" customWidth="1"/>
    <col min="517" max="517" width="10.77734375" style="3" customWidth="1"/>
    <col min="518" max="518" width="8.21875" style="3" customWidth="1"/>
    <col min="519" max="519" width="4.77734375" style="3" customWidth="1"/>
    <col min="520" max="520" width="12.77734375" style="3" customWidth="1"/>
    <col min="521" max="521" width="6.5546875" style="3" customWidth="1"/>
    <col min="522" max="522" width="4.77734375" style="3" customWidth="1"/>
    <col min="523" max="523" width="5.109375" style="3" customWidth="1"/>
    <col min="524" max="524" width="5.77734375" style="3" customWidth="1"/>
    <col min="525" max="526" width="8.77734375" style="3" customWidth="1"/>
    <col min="527" max="527" width="6.77734375" style="3" customWidth="1"/>
    <col min="528" max="768" width="9" style="3"/>
    <col min="769" max="769" width="1.33203125" style="3" customWidth="1"/>
    <col min="770" max="770" width="3.77734375" style="3" customWidth="1"/>
    <col min="771" max="771" width="21.44140625" style="3" customWidth="1"/>
    <col min="772" max="772" width="9.109375" style="3" customWidth="1"/>
    <col min="773" max="773" width="10.77734375" style="3" customWidth="1"/>
    <col min="774" max="774" width="8.21875" style="3" customWidth="1"/>
    <col min="775" max="775" width="4.77734375" style="3" customWidth="1"/>
    <col min="776" max="776" width="12.77734375" style="3" customWidth="1"/>
    <col min="777" max="777" width="6.5546875" style="3" customWidth="1"/>
    <col min="778" max="778" width="4.77734375" style="3" customWidth="1"/>
    <col min="779" max="779" width="5.109375" style="3" customWidth="1"/>
    <col min="780" max="780" width="5.77734375" style="3" customWidth="1"/>
    <col min="781" max="782" width="8.77734375" style="3" customWidth="1"/>
    <col min="783" max="783" width="6.77734375" style="3" customWidth="1"/>
    <col min="784" max="1024" width="9" style="3"/>
    <col min="1025" max="1025" width="1.33203125" style="3" customWidth="1"/>
    <col min="1026" max="1026" width="3.77734375" style="3" customWidth="1"/>
    <col min="1027" max="1027" width="21.44140625" style="3" customWidth="1"/>
    <col min="1028" max="1028" width="9.109375" style="3" customWidth="1"/>
    <col min="1029" max="1029" width="10.77734375" style="3" customWidth="1"/>
    <col min="1030" max="1030" width="8.21875" style="3" customWidth="1"/>
    <col min="1031" max="1031" width="4.77734375" style="3" customWidth="1"/>
    <col min="1032" max="1032" width="12.77734375" style="3" customWidth="1"/>
    <col min="1033" max="1033" width="6.5546875" style="3" customWidth="1"/>
    <col min="1034" max="1034" width="4.77734375" style="3" customWidth="1"/>
    <col min="1035" max="1035" width="5.109375" style="3" customWidth="1"/>
    <col min="1036" max="1036" width="5.77734375" style="3" customWidth="1"/>
    <col min="1037" max="1038" width="8.77734375" style="3" customWidth="1"/>
    <col min="1039" max="1039" width="6.77734375" style="3" customWidth="1"/>
    <col min="1040" max="1280" width="9" style="3"/>
    <col min="1281" max="1281" width="1.33203125" style="3" customWidth="1"/>
    <col min="1282" max="1282" width="3.77734375" style="3" customWidth="1"/>
    <col min="1283" max="1283" width="21.44140625" style="3" customWidth="1"/>
    <col min="1284" max="1284" width="9.109375" style="3" customWidth="1"/>
    <col min="1285" max="1285" width="10.77734375" style="3" customWidth="1"/>
    <col min="1286" max="1286" width="8.21875" style="3" customWidth="1"/>
    <col min="1287" max="1287" width="4.77734375" style="3" customWidth="1"/>
    <col min="1288" max="1288" width="12.77734375" style="3" customWidth="1"/>
    <col min="1289" max="1289" width="6.5546875" style="3" customWidth="1"/>
    <col min="1290" max="1290" width="4.77734375" style="3" customWidth="1"/>
    <col min="1291" max="1291" width="5.109375" style="3" customWidth="1"/>
    <col min="1292" max="1292" width="5.77734375" style="3" customWidth="1"/>
    <col min="1293" max="1294" width="8.77734375" style="3" customWidth="1"/>
    <col min="1295" max="1295" width="6.77734375" style="3" customWidth="1"/>
    <col min="1296" max="1536" width="9" style="3"/>
    <col min="1537" max="1537" width="1.33203125" style="3" customWidth="1"/>
    <col min="1538" max="1538" width="3.77734375" style="3" customWidth="1"/>
    <col min="1539" max="1539" width="21.44140625" style="3" customWidth="1"/>
    <col min="1540" max="1540" width="9.109375" style="3" customWidth="1"/>
    <col min="1541" max="1541" width="10.77734375" style="3" customWidth="1"/>
    <col min="1542" max="1542" width="8.21875" style="3" customWidth="1"/>
    <col min="1543" max="1543" width="4.77734375" style="3" customWidth="1"/>
    <col min="1544" max="1544" width="12.77734375" style="3" customWidth="1"/>
    <col min="1545" max="1545" width="6.5546875" style="3" customWidth="1"/>
    <col min="1546" max="1546" width="4.77734375" style="3" customWidth="1"/>
    <col min="1547" max="1547" width="5.109375" style="3" customWidth="1"/>
    <col min="1548" max="1548" width="5.77734375" style="3" customWidth="1"/>
    <col min="1549" max="1550" width="8.77734375" style="3" customWidth="1"/>
    <col min="1551" max="1551" width="6.77734375" style="3" customWidth="1"/>
    <col min="1552" max="1792" width="9" style="3"/>
    <col min="1793" max="1793" width="1.33203125" style="3" customWidth="1"/>
    <col min="1794" max="1794" width="3.77734375" style="3" customWidth="1"/>
    <col min="1795" max="1795" width="21.44140625" style="3" customWidth="1"/>
    <col min="1796" max="1796" width="9.109375" style="3" customWidth="1"/>
    <col min="1797" max="1797" width="10.77734375" style="3" customWidth="1"/>
    <col min="1798" max="1798" width="8.21875" style="3" customWidth="1"/>
    <col min="1799" max="1799" width="4.77734375" style="3" customWidth="1"/>
    <col min="1800" max="1800" width="12.77734375" style="3" customWidth="1"/>
    <col min="1801" max="1801" width="6.5546875" style="3" customWidth="1"/>
    <col min="1802" max="1802" width="4.77734375" style="3" customWidth="1"/>
    <col min="1803" max="1803" width="5.109375" style="3" customWidth="1"/>
    <col min="1804" max="1804" width="5.77734375" style="3" customWidth="1"/>
    <col min="1805" max="1806" width="8.77734375" style="3" customWidth="1"/>
    <col min="1807" max="1807" width="6.77734375" style="3" customWidth="1"/>
    <col min="1808" max="2048" width="9" style="3"/>
    <col min="2049" max="2049" width="1.33203125" style="3" customWidth="1"/>
    <col min="2050" max="2050" width="3.77734375" style="3" customWidth="1"/>
    <col min="2051" max="2051" width="21.44140625" style="3" customWidth="1"/>
    <col min="2052" max="2052" width="9.109375" style="3" customWidth="1"/>
    <col min="2053" max="2053" width="10.77734375" style="3" customWidth="1"/>
    <col min="2054" max="2054" width="8.21875" style="3" customWidth="1"/>
    <col min="2055" max="2055" width="4.77734375" style="3" customWidth="1"/>
    <col min="2056" max="2056" width="12.77734375" style="3" customWidth="1"/>
    <col min="2057" max="2057" width="6.5546875" style="3" customWidth="1"/>
    <col min="2058" max="2058" width="4.77734375" style="3" customWidth="1"/>
    <col min="2059" max="2059" width="5.109375" style="3" customWidth="1"/>
    <col min="2060" max="2060" width="5.77734375" style="3" customWidth="1"/>
    <col min="2061" max="2062" width="8.77734375" style="3" customWidth="1"/>
    <col min="2063" max="2063" width="6.77734375" style="3" customWidth="1"/>
    <col min="2064" max="2304" width="9" style="3"/>
    <col min="2305" max="2305" width="1.33203125" style="3" customWidth="1"/>
    <col min="2306" max="2306" width="3.77734375" style="3" customWidth="1"/>
    <col min="2307" max="2307" width="21.44140625" style="3" customWidth="1"/>
    <col min="2308" max="2308" width="9.109375" style="3" customWidth="1"/>
    <col min="2309" max="2309" width="10.77734375" style="3" customWidth="1"/>
    <col min="2310" max="2310" width="8.21875" style="3" customWidth="1"/>
    <col min="2311" max="2311" width="4.77734375" style="3" customWidth="1"/>
    <col min="2312" max="2312" width="12.77734375" style="3" customWidth="1"/>
    <col min="2313" max="2313" width="6.5546875" style="3" customWidth="1"/>
    <col min="2314" max="2314" width="4.77734375" style="3" customWidth="1"/>
    <col min="2315" max="2315" width="5.109375" style="3" customWidth="1"/>
    <col min="2316" max="2316" width="5.77734375" style="3" customWidth="1"/>
    <col min="2317" max="2318" width="8.77734375" style="3" customWidth="1"/>
    <col min="2319" max="2319" width="6.77734375" style="3" customWidth="1"/>
    <col min="2320" max="2560" width="9" style="3"/>
    <col min="2561" max="2561" width="1.33203125" style="3" customWidth="1"/>
    <col min="2562" max="2562" width="3.77734375" style="3" customWidth="1"/>
    <col min="2563" max="2563" width="21.44140625" style="3" customWidth="1"/>
    <col min="2564" max="2564" width="9.109375" style="3" customWidth="1"/>
    <col min="2565" max="2565" width="10.77734375" style="3" customWidth="1"/>
    <col min="2566" max="2566" width="8.21875" style="3" customWidth="1"/>
    <col min="2567" max="2567" width="4.77734375" style="3" customWidth="1"/>
    <col min="2568" max="2568" width="12.77734375" style="3" customWidth="1"/>
    <col min="2569" max="2569" width="6.5546875" style="3" customWidth="1"/>
    <col min="2570" max="2570" width="4.77734375" style="3" customWidth="1"/>
    <col min="2571" max="2571" width="5.109375" style="3" customWidth="1"/>
    <col min="2572" max="2572" width="5.77734375" style="3" customWidth="1"/>
    <col min="2573" max="2574" width="8.77734375" style="3" customWidth="1"/>
    <col min="2575" max="2575" width="6.77734375" style="3" customWidth="1"/>
    <col min="2576" max="2816" width="9" style="3"/>
    <col min="2817" max="2817" width="1.33203125" style="3" customWidth="1"/>
    <col min="2818" max="2818" width="3.77734375" style="3" customWidth="1"/>
    <col min="2819" max="2819" width="21.44140625" style="3" customWidth="1"/>
    <col min="2820" max="2820" width="9.109375" style="3" customWidth="1"/>
    <col min="2821" max="2821" width="10.77734375" style="3" customWidth="1"/>
    <col min="2822" max="2822" width="8.21875" style="3" customWidth="1"/>
    <col min="2823" max="2823" width="4.77734375" style="3" customWidth="1"/>
    <col min="2824" max="2824" width="12.77734375" style="3" customWidth="1"/>
    <col min="2825" max="2825" width="6.5546875" style="3" customWidth="1"/>
    <col min="2826" max="2826" width="4.77734375" style="3" customWidth="1"/>
    <col min="2827" max="2827" width="5.109375" style="3" customWidth="1"/>
    <col min="2828" max="2828" width="5.77734375" style="3" customWidth="1"/>
    <col min="2829" max="2830" width="8.77734375" style="3" customWidth="1"/>
    <col min="2831" max="2831" width="6.77734375" style="3" customWidth="1"/>
    <col min="2832" max="3072" width="9" style="3"/>
    <col min="3073" max="3073" width="1.33203125" style="3" customWidth="1"/>
    <col min="3074" max="3074" width="3.77734375" style="3" customWidth="1"/>
    <col min="3075" max="3075" width="21.44140625" style="3" customWidth="1"/>
    <col min="3076" max="3076" width="9.109375" style="3" customWidth="1"/>
    <col min="3077" max="3077" width="10.77734375" style="3" customWidth="1"/>
    <col min="3078" max="3078" width="8.21875" style="3" customWidth="1"/>
    <col min="3079" max="3079" width="4.77734375" style="3" customWidth="1"/>
    <col min="3080" max="3080" width="12.77734375" style="3" customWidth="1"/>
    <col min="3081" max="3081" width="6.5546875" style="3" customWidth="1"/>
    <col min="3082" max="3082" width="4.77734375" style="3" customWidth="1"/>
    <col min="3083" max="3083" width="5.109375" style="3" customWidth="1"/>
    <col min="3084" max="3084" width="5.77734375" style="3" customWidth="1"/>
    <col min="3085" max="3086" width="8.77734375" style="3" customWidth="1"/>
    <col min="3087" max="3087" width="6.77734375" style="3" customWidth="1"/>
    <col min="3088" max="3328" width="9" style="3"/>
    <col min="3329" max="3329" width="1.33203125" style="3" customWidth="1"/>
    <col min="3330" max="3330" width="3.77734375" style="3" customWidth="1"/>
    <col min="3331" max="3331" width="21.44140625" style="3" customWidth="1"/>
    <col min="3332" max="3332" width="9.109375" style="3" customWidth="1"/>
    <col min="3333" max="3333" width="10.77734375" style="3" customWidth="1"/>
    <col min="3334" max="3334" width="8.21875" style="3" customWidth="1"/>
    <col min="3335" max="3335" width="4.77734375" style="3" customWidth="1"/>
    <col min="3336" max="3336" width="12.77734375" style="3" customWidth="1"/>
    <col min="3337" max="3337" width="6.5546875" style="3" customWidth="1"/>
    <col min="3338" max="3338" width="4.77734375" style="3" customWidth="1"/>
    <col min="3339" max="3339" width="5.109375" style="3" customWidth="1"/>
    <col min="3340" max="3340" width="5.77734375" style="3" customWidth="1"/>
    <col min="3341" max="3342" width="8.77734375" style="3" customWidth="1"/>
    <col min="3343" max="3343" width="6.77734375" style="3" customWidth="1"/>
    <col min="3344" max="3584" width="9" style="3"/>
    <col min="3585" max="3585" width="1.33203125" style="3" customWidth="1"/>
    <col min="3586" max="3586" width="3.77734375" style="3" customWidth="1"/>
    <col min="3587" max="3587" width="21.44140625" style="3" customWidth="1"/>
    <col min="3588" max="3588" width="9.109375" style="3" customWidth="1"/>
    <col min="3589" max="3589" width="10.77734375" style="3" customWidth="1"/>
    <col min="3590" max="3590" width="8.21875" style="3" customWidth="1"/>
    <col min="3591" max="3591" width="4.77734375" style="3" customWidth="1"/>
    <col min="3592" max="3592" width="12.77734375" style="3" customWidth="1"/>
    <col min="3593" max="3593" width="6.5546875" style="3" customWidth="1"/>
    <col min="3594" max="3594" width="4.77734375" style="3" customWidth="1"/>
    <col min="3595" max="3595" width="5.109375" style="3" customWidth="1"/>
    <col min="3596" max="3596" width="5.77734375" style="3" customWidth="1"/>
    <col min="3597" max="3598" width="8.77734375" style="3" customWidth="1"/>
    <col min="3599" max="3599" width="6.77734375" style="3" customWidth="1"/>
    <col min="3600" max="3840" width="9" style="3"/>
    <col min="3841" max="3841" width="1.33203125" style="3" customWidth="1"/>
    <col min="3842" max="3842" width="3.77734375" style="3" customWidth="1"/>
    <col min="3843" max="3843" width="21.44140625" style="3" customWidth="1"/>
    <col min="3844" max="3844" width="9.109375" style="3" customWidth="1"/>
    <col min="3845" max="3845" width="10.77734375" style="3" customWidth="1"/>
    <col min="3846" max="3846" width="8.21875" style="3" customWidth="1"/>
    <col min="3847" max="3847" width="4.77734375" style="3" customWidth="1"/>
    <col min="3848" max="3848" width="12.77734375" style="3" customWidth="1"/>
    <col min="3849" max="3849" width="6.5546875" style="3" customWidth="1"/>
    <col min="3850" max="3850" width="4.77734375" style="3" customWidth="1"/>
    <col min="3851" max="3851" width="5.109375" style="3" customWidth="1"/>
    <col min="3852" max="3852" width="5.77734375" style="3" customWidth="1"/>
    <col min="3853" max="3854" width="8.77734375" style="3" customWidth="1"/>
    <col min="3855" max="3855" width="6.77734375" style="3" customWidth="1"/>
    <col min="3856" max="4096" width="9" style="3"/>
    <col min="4097" max="4097" width="1.33203125" style="3" customWidth="1"/>
    <col min="4098" max="4098" width="3.77734375" style="3" customWidth="1"/>
    <col min="4099" max="4099" width="21.44140625" style="3" customWidth="1"/>
    <col min="4100" max="4100" width="9.109375" style="3" customWidth="1"/>
    <col min="4101" max="4101" width="10.77734375" style="3" customWidth="1"/>
    <col min="4102" max="4102" width="8.21875" style="3" customWidth="1"/>
    <col min="4103" max="4103" width="4.77734375" style="3" customWidth="1"/>
    <col min="4104" max="4104" width="12.77734375" style="3" customWidth="1"/>
    <col min="4105" max="4105" width="6.5546875" style="3" customWidth="1"/>
    <col min="4106" max="4106" width="4.77734375" style="3" customWidth="1"/>
    <col min="4107" max="4107" width="5.109375" style="3" customWidth="1"/>
    <col min="4108" max="4108" width="5.77734375" style="3" customWidth="1"/>
    <col min="4109" max="4110" width="8.77734375" style="3" customWidth="1"/>
    <col min="4111" max="4111" width="6.77734375" style="3" customWidth="1"/>
    <col min="4112" max="4352" width="9" style="3"/>
    <col min="4353" max="4353" width="1.33203125" style="3" customWidth="1"/>
    <col min="4354" max="4354" width="3.77734375" style="3" customWidth="1"/>
    <col min="4355" max="4355" width="21.44140625" style="3" customWidth="1"/>
    <col min="4356" max="4356" width="9.109375" style="3" customWidth="1"/>
    <col min="4357" max="4357" width="10.77734375" style="3" customWidth="1"/>
    <col min="4358" max="4358" width="8.21875" style="3" customWidth="1"/>
    <col min="4359" max="4359" width="4.77734375" style="3" customWidth="1"/>
    <col min="4360" max="4360" width="12.77734375" style="3" customWidth="1"/>
    <col min="4361" max="4361" width="6.5546875" style="3" customWidth="1"/>
    <col min="4362" max="4362" width="4.77734375" style="3" customWidth="1"/>
    <col min="4363" max="4363" width="5.109375" style="3" customWidth="1"/>
    <col min="4364" max="4364" width="5.77734375" style="3" customWidth="1"/>
    <col min="4365" max="4366" width="8.77734375" style="3" customWidth="1"/>
    <col min="4367" max="4367" width="6.77734375" style="3" customWidth="1"/>
    <col min="4368" max="4608" width="9" style="3"/>
    <col min="4609" max="4609" width="1.33203125" style="3" customWidth="1"/>
    <col min="4610" max="4610" width="3.77734375" style="3" customWidth="1"/>
    <col min="4611" max="4611" width="21.44140625" style="3" customWidth="1"/>
    <col min="4612" max="4612" width="9.109375" style="3" customWidth="1"/>
    <col min="4613" max="4613" width="10.77734375" style="3" customWidth="1"/>
    <col min="4614" max="4614" width="8.21875" style="3" customWidth="1"/>
    <col min="4615" max="4615" width="4.77734375" style="3" customWidth="1"/>
    <col min="4616" max="4616" width="12.77734375" style="3" customWidth="1"/>
    <col min="4617" max="4617" width="6.5546875" style="3" customWidth="1"/>
    <col min="4618" max="4618" width="4.77734375" style="3" customWidth="1"/>
    <col min="4619" max="4619" width="5.109375" style="3" customWidth="1"/>
    <col min="4620" max="4620" width="5.77734375" style="3" customWidth="1"/>
    <col min="4621" max="4622" width="8.77734375" style="3" customWidth="1"/>
    <col min="4623" max="4623" width="6.77734375" style="3" customWidth="1"/>
    <col min="4624" max="4864" width="9" style="3"/>
    <col min="4865" max="4865" width="1.33203125" style="3" customWidth="1"/>
    <col min="4866" max="4866" width="3.77734375" style="3" customWidth="1"/>
    <col min="4867" max="4867" width="21.44140625" style="3" customWidth="1"/>
    <col min="4868" max="4868" width="9.109375" style="3" customWidth="1"/>
    <col min="4869" max="4869" width="10.77734375" style="3" customWidth="1"/>
    <col min="4870" max="4870" width="8.21875" style="3" customWidth="1"/>
    <col min="4871" max="4871" width="4.77734375" style="3" customWidth="1"/>
    <col min="4872" max="4872" width="12.77734375" style="3" customWidth="1"/>
    <col min="4873" max="4873" width="6.5546875" style="3" customWidth="1"/>
    <col min="4874" max="4874" width="4.77734375" style="3" customWidth="1"/>
    <col min="4875" max="4875" width="5.109375" style="3" customWidth="1"/>
    <col min="4876" max="4876" width="5.77734375" style="3" customWidth="1"/>
    <col min="4877" max="4878" width="8.77734375" style="3" customWidth="1"/>
    <col min="4879" max="4879" width="6.77734375" style="3" customWidth="1"/>
    <col min="4880" max="5120" width="9" style="3"/>
    <col min="5121" max="5121" width="1.33203125" style="3" customWidth="1"/>
    <col min="5122" max="5122" width="3.77734375" style="3" customWidth="1"/>
    <col min="5123" max="5123" width="21.44140625" style="3" customWidth="1"/>
    <col min="5124" max="5124" width="9.109375" style="3" customWidth="1"/>
    <col min="5125" max="5125" width="10.77734375" style="3" customWidth="1"/>
    <col min="5126" max="5126" width="8.21875" style="3" customWidth="1"/>
    <col min="5127" max="5127" width="4.77734375" style="3" customWidth="1"/>
    <col min="5128" max="5128" width="12.77734375" style="3" customWidth="1"/>
    <col min="5129" max="5129" width="6.5546875" style="3" customWidth="1"/>
    <col min="5130" max="5130" width="4.77734375" style="3" customWidth="1"/>
    <col min="5131" max="5131" width="5.109375" style="3" customWidth="1"/>
    <col min="5132" max="5132" width="5.77734375" style="3" customWidth="1"/>
    <col min="5133" max="5134" width="8.77734375" style="3" customWidth="1"/>
    <col min="5135" max="5135" width="6.77734375" style="3" customWidth="1"/>
    <col min="5136" max="5376" width="9" style="3"/>
    <col min="5377" max="5377" width="1.33203125" style="3" customWidth="1"/>
    <col min="5378" max="5378" width="3.77734375" style="3" customWidth="1"/>
    <col min="5379" max="5379" width="21.44140625" style="3" customWidth="1"/>
    <col min="5380" max="5380" width="9.109375" style="3" customWidth="1"/>
    <col min="5381" max="5381" width="10.77734375" style="3" customWidth="1"/>
    <col min="5382" max="5382" width="8.21875" style="3" customWidth="1"/>
    <col min="5383" max="5383" width="4.77734375" style="3" customWidth="1"/>
    <col min="5384" max="5384" width="12.77734375" style="3" customWidth="1"/>
    <col min="5385" max="5385" width="6.5546875" style="3" customWidth="1"/>
    <col min="5386" max="5386" width="4.77734375" style="3" customWidth="1"/>
    <col min="5387" max="5387" width="5.109375" style="3" customWidth="1"/>
    <col min="5388" max="5388" width="5.77734375" style="3" customWidth="1"/>
    <col min="5389" max="5390" width="8.77734375" style="3" customWidth="1"/>
    <col min="5391" max="5391" width="6.77734375" style="3" customWidth="1"/>
    <col min="5392" max="5632" width="9" style="3"/>
    <col min="5633" max="5633" width="1.33203125" style="3" customWidth="1"/>
    <col min="5634" max="5634" width="3.77734375" style="3" customWidth="1"/>
    <col min="5635" max="5635" width="21.44140625" style="3" customWidth="1"/>
    <col min="5636" max="5636" width="9.109375" style="3" customWidth="1"/>
    <col min="5637" max="5637" width="10.77734375" style="3" customWidth="1"/>
    <col min="5638" max="5638" width="8.21875" style="3" customWidth="1"/>
    <col min="5639" max="5639" width="4.77734375" style="3" customWidth="1"/>
    <col min="5640" max="5640" width="12.77734375" style="3" customWidth="1"/>
    <col min="5641" max="5641" width="6.5546875" style="3" customWidth="1"/>
    <col min="5642" max="5642" width="4.77734375" style="3" customWidth="1"/>
    <col min="5643" max="5643" width="5.109375" style="3" customWidth="1"/>
    <col min="5644" max="5644" width="5.77734375" style="3" customWidth="1"/>
    <col min="5645" max="5646" width="8.77734375" style="3" customWidth="1"/>
    <col min="5647" max="5647" width="6.77734375" style="3" customWidth="1"/>
    <col min="5648" max="5888" width="9" style="3"/>
    <col min="5889" max="5889" width="1.33203125" style="3" customWidth="1"/>
    <col min="5890" max="5890" width="3.77734375" style="3" customWidth="1"/>
    <col min="5891" max="5891" width="21.44140625" style="3" customWidth="1"/>
    <col min="5892" max="5892" width="9.109375" style="3" customWidth="1"/>
    <col min="5893" max="5893" width="10.77734375" style="3" customWidth="1"/>
    <col min="5894" max="5894" width="8.21875" style="3" customWidth="1"/>
    <col min="5895" max="5895" width="4.77734375" style="3" customWidth="1"/>
    <col min="5896" max="5896" width="12.77734375" style="3" customWidth="1"/>
    <col min="5897" max="5897" width="6.5546875" style="3" customWidth="1"/>
    <col min="5898" max="5898" width="4.77734375" style="3" customWidth="1"/>
    <col min="5899" max="5899" width="5.109375" style="3" customWidth="1"/>
    <col min="5900" max="5900" width="5.77734375" style="3" customWidth="1"/>
    <col min="5901" max="5902" width="8.77734375" style="3" customWidth="1"/>
    <col min="5903" max="5903" width="6.77734375" style="3" customWidth="1"/>
    <col min="5904" max="6144" width="9" style="3"/>
    <col min="6145" max="6145" width="1.33203125" style="3" customWidth="1"/>
    <col min="6146" max="6146" width="3.77734375" style="3" customWidth="1"/>
    <col min="6147" max="6147" width="21.44140625" style="3" customWidth="1"/>
    <col min="6148" max="6148" width="9.109375" style="3" customWidth="1"/>
    <col min="6149" max="6149" width="10.77734375" style="3" customWidth="1"/>
    <col min="6150" max="6150" width="8.21875" style="3" customWidth="1"/>
    <col min="6151" max="6151" width="4.77734375" style="3" customWidth="1"/>
    <col min="6152" max="6152" width="12.77734375" style="3" customWidth="1"/>
    <col min="6153" max="6153" width="6.5546875" style="3" customWidth="1"/>
    <col min="6154" max="6154" width="4.77734375" style="3" customWidth="1"/>
    <col min="6155" max="6155" width="5.109375" style="3" customWidth="1"/>
    <col min="6156" max="6156" width="5.77734375" style="3" customWidth="1"/>
    <col min="6157" max="6158" width="8.77734375" style="3" customWidth="1"/>
    <col min="6159" max="6159" width="6.77734375" style="3" customWidth="1"/>
    <col min="6160" max="6400" width="9" style="3"/>
    <col min="6401" max="6401" width="1.33203125" style="3" customWidth="1"/>
    <col min="6402" max="6402" width="3.77734375" style="3" customWidth="1"/>
    <col min="6403" max="6403" width="21.44140625" style="3" customWidth="1"/>
    <col min="6404" max="6404" width="9.109375" style="3" customWidth="1"/>
    <col min="6405" max="6405" width="10.77734375" style="3" customWidth="1"/>
    <col min="6406" max="6406" width="8.21875" style="3" customWidth="1"/>
    <col min="6407" max="6407" width="4.77734375" style="3" customWidth="1"/>
    <col min="6408" max="6408" width="12.77734375" style="3" customWidth="1"/>
    <col min="6409" max="6409" width="6.5546875" style="3" customWidth="1"/>
    <col min="6410" max="6410" width="4.77734375" style="3" customWidth="1"/>
    <col min="6411" max="6411" width="5.109375" style="3" customWidth="1"/>
    <col min="6412" max="6412" width="5.77734375" style="3" customWidth="1"/>
    <col min="6413" max="6414" width="8.77734375" style="3" customWidth="1"/>
    <col min="6415" max="6415" width="6.77734375" style="3" customWidth="1"/>
    <col min="6416" max="6656" width="9" style="3"/>
    <col min="6657" max="6657" width="1.33203125" style="3" customWidth="1"/>
    <col min="6658" max="6658" width="3.77734375" style="3" customWidth="1"/>
    <col min="6659" max="6659" width="21.44140625" style="3" customWidth="1"/>
    <col min="6660" max="6660" width="9.109375" style="3" customWidth="1"/>
    <col min="6661" max="6661" width="10.77734375" style="3" customWidth="1"/>
    <col min="6662" max="6662" width="8.21875" style="3" customWidth="1"/>
    <col min="6663" max="6663" width="4.77734375" style="3" customWidth="1"/>
    <col min="6664" max="6664" width="12.77734375" style="3" customWidth="1"/>
    <col min="6665" max="6665" width="6.5546875" style="3" customWidth="1"/>
    <col min="6666" max="6666" width="4.77734375" style="3" customWidth="1"/>
    <col min="6667" max="6667" width="5.109375" style="3" customWidth="1"/>
    <col min="6668" max="6668" width="5.77734375" style="3" customWidth="1"/>
    <col min="6669" max="6670" width="8.77734375" style="3" customWidth="1"/>
    <col min="6671" max="6671" width="6.77734375" style="3" customWidth="1"/>
    <col min="6672" max="6912" width="9" style="3"/>
    <col min="6913" max="6913" width="1.33203125" style="3" customWidth="1"/>
    <col min="6914" max="6914" width="3.77734375" style="3" customWidth="1"/>
    <col min="6915" max="6915" width="21.44140625" style="3" customWidth="1"/>
    <col min="6916" max="6916" width="9.109375" style="3" customWidth="1"/>
    <col min="6917" max="6917" width="10.77734375" style="3" customWidth="1"/>
    <col min="6918" max="6918" width="8.21875" style="3" customWidth="1"/>
    <col min="6919" max="6919" width="4.77734375" style="3" customWidth="1"/>
    <col min="6920" max="6920" width="12.77734375" style="3" customWidth="1"/>
    <col min="6921" max="6921" width="6.5546875" style="3" customWidth="1"/>
    <col min="6922" max="6922" width="4.77734375" style="3" customWidth="1"/>
    <col min="6923" max="6923" width="5.109375" style="3" customWidth="1"/>
    <col min="6924" max="6924" width="5.77734375" style="3" customWidth="1"/>
    <col min="6925" max="6926" width="8.77734375" style="3" customWidth="1"/>
    <col min="6927" max="6927" width="6.77734375" style="3" customWidth="1"/>
    <col min="6928" max="7168" width="9" style="3"/>
    <col min="7169" max="7169" width="1.33203125" style="3" customWidth="1"/>
    <col min="7170" max="7170" width="3.77734375" style="3" customWidth="1"/>
    <col min="7171" max="7171" width="21.44140625" style="3" customWidth="1"/>
    <col min="7172" max="7172" width="9.109375" style="3" customWidth="1"/>
    <col min="7173" max="7173" width="10.77734375" style="3" customWidth="1"/>
    <col min="7174" max="7174" width="8.21875" style="3" customWidth="1"/>
    <col min="7175" max="7175" width="4.77734375" style="3" customWidth="1"/>
    <col min="7176" max="7176" width="12.77734375" style="3" customWidth="1"/>
    <col min="7177" max="7177" width="6.5546875" style="3" customWidth="1"/>
    <col min="7178" max="7178" width="4.77734375" style="3" customWidth="1"/>
    <col min="7179" max="7179" width="5.109375" style="3" customWidth="1"/>
    <col min="7180" max="7180" width="5.77734375" style="3" customWidth="1"/>
    <col min="7181" max="7182" width="8.77734375" style="3" customWidth="1"/>
    <col min="7183" max="7183" width="6.77734375" style="3" customWidth="1"/>
    <col min="7184" max="7424" width="9" style="3"/>
    <col min="7425" max="7425" width="1.33203125" style="3" customWidth="1"/>
    <col min="7426" max="7426" width="3.77734375" style="3" customWidth="1"/>
    <col min="7427" max="7427" width="21.44140625" style="3" customWidth="1"/>
    <col min="7428" max="7428" width="9.109375" style="3" customWidth="1"/>
    <col min="7429" max="7429" width="10.77734375" style="3" customWidth="1"/>
    <col min="7430" max="7430" width="8.21875" style="3" customWidth="1"/>
    <col min="7431" max="7431" width="4.77734375" style="3" customWidth="1"/>
    <col min="7432" max="7432" width="12.77734375" style="3" customWidth="1"/>
    <col min="7433" max="7433" width="6.5546875" style="3" customWidth="1"/>
    <col min="7434" max="7434" width="4.77734375" style="3" customWidth="1"/>
    <col min="7435" max="7435" width="5.109375" style="3" customWidth="1"/>
    <col min="7436" max="7436" width="5.77734375" style="3" customWidth="1"/>
    <col min="7437" max="7438" width="8.77734375" style="3" customWidth="1"/>
    <col min="7439" max="7439" width="6.77734375" style="3" customWidth="1"/>
    <col min="7440" max="7680" width="9" style="3"/>
    <col min="7681" max="7681" width="1.33203125" style="3" customWidth="1"/>
    <col min="7682" max="7682" width="3.77734375" style="3" customWidth="1"/>
    <col min="7683" max="7683" width="21.44140625" style="3" customWidth="1"/>
    <col min="7684" max="7684" width="9.109375" style="3" customWidth="1"/>
    <col min="7685" max="7685" width="10.77734375" style="3" customWidth="1"/>
    <col min="7686" max="7686" width="8.21875" style="3" customWidth="1"/>
    <col min="7687" max="7687" width="4.77734375" style="3" customWidth="1"/>
    <col min="7688" max="7688" width="12.77734375" style="3" customWidth="1"/>
    <col min="7689" max="7689" width="6.5546875" style="3" customWidth="1"/>
    <col min="7690" max="7690" width="4.77734375" style="3" customWidth="1"/>
    <col min="7691" max="7691" width="5.109375" style="3" customWidth="1"/>
    <col min="7692" max="7692" width="5.77734375" style="3" customWidth="1"/>
    <col min="7693" max="7694" width="8.77734375" style="3" customWidth="1"/>
    <col min="7695" max="7695" width="6.77734375" style="3" customWidth="1"/>
    <col min="7696" max="7936" width="9" style="3"/>
    <col min="7937" max="7937" width="1.33203125" style="3" customWidth="1"/>
    <col min="7938" max="7938" width="3.77734375" style="3" customWidth="1"/>
    <col min="7939" max="7939" width="21.44140625" style="3" customWidth="1"/>
    <col min="7940" max="7940" width="9.109375" style="3" customWidth="1"/>
    <col min="7941" max="7941" width="10.77734375" style="3" customWidth="1"/>
    <col min="7942" max="7942" width="8.21875" style="3" customWidth="1"/>
    <col min="7943" max="7943" width="4.77734375" style="3" customWidth="1"/>
    <col min="7944" max="7944" width="12.77734375" style="3" customWidth="1"/>
    <col min="7945" max="7945" width="6.5546875" style="3" customWidth="1"/>
    <col min="7946" max="7946" width="4.77734375" style="3" customWidth="1"/>
    <col min="7947" max="7947" width="5.109375" style="3" customWidth="1"/>
    <col min="7948" max="7948" width="5.77734375" style="3" customWidth="1"/>
    <col min="7949" max="7950" width="8.77734375" style="3" customWidth="1"/>
    <col min="7951" max="7951" width="6.77734375" style="3" customWidth="1"/>
    <col min="7952" max="8192" width="9" style="3"/>
    <col min="8193" max="8193" width="1.33203125" style="3" customWidth="1"/>
    <col min="8194" max="8194" width="3.77734375" style="3" customWidth="1"/>
    <col min="8195" max="8195" width="21.44140625" style="3" customWidth="1"/>
    <col min="8196" max="8196" width="9.109375" style="3" customWidth="1"/>
    <col min="8197" max="8197" width="10.77734375" style="3" customWidth="1"/>
    <col min="8198" max="8198" width="8.21875" style="3" customWidth="1"/>
    <col min="8199" max="8199" width="4.77734375" style="3" customWidth="1"/>
    <col min="8200" max="8200" width="12.77734375" style="3" customWidth="1"/>
    <col min="8201" max="8201" width="6.5546875" style="3" customWidth="1"/>
    <col min="8202" max="8202" width="4.77734375" style="3" customWidth="1"/>
    <col min="8203" max="8203" width="5.109375" style="3" customWidth="1"/>
    <col min="8204" max="8204" width="5.77734375" style="3" customWidth="1"/>
    <col min="8205" max="8206" width="8.77734375" style="3" customWidth="1"/>
    <col min="8207" max="8207" width="6.77734375" style="3" customWidth="1"/>
    <col min="8208" max="8448" width="9" style="3"/>
    <col min="8449" max="8449" width="1.33203125" style="3" customWidth="1"/>
    <col min="8450" max="8450" width="3.77734375" style="3" customWidth="1"/>
    <col min="8451" max="8451" width="21.44140625" style="3" customWidth="1"/>
    <col min="8452" max="8452" width="9.109375" style="3" customWidth="1"/>
    <col min="8453" max="8453" width="10.77734375" style="3" customWidth="1"/>
    <col min="8454" max="8454" width="8.21875" style="3" customWidth="1"/>
    <col min="8455" max="8455" width="4.77734375" style="3" customWidth="1"/>
    <col min="8456" max="8456" width="12.77734375" style="3" customWidth="1"/>
    <col min="8457" max="8457" width="6.5546875" style="3" customWidth="1"/>
    <col min="8458" max="8458" width="4.77734375" style="3" customWidth="1"/>
    <col min="8459" max="8459" width="5.109375" style="3" customWidth="1"/>
    <col min="8460" max="8460" width="5.77734375" style="3" customWidth="1"/>
    <col min="8461" max="8462" width="8.77734375" style="3" customWidth="1"/>
    <col min="8463" max="8463" width="6.77734375" style="3" customWidth="1"/>
    <col min="8464" max="8704" width="9" style="3"/>
    <col min="8705" max="8705" width="1.33203125" style="3" customWidth="1"/>
    <col min="8706" max="8706" width="3.77734375" style="3" customWidth="1"/>
    <col min="8707" max="8707" width="21.44140625" style="3" customWidth="1"/>
    <col min="8708" max="8708" width="9.109375" style="3" customWidth="1"/>
    <col min="8709" max="8709" width="10.77734375" style="3" customWidth="1"/>
    <col min="8710" max="8710" width="8.21875" style="3" customWidth="1"/>
    <col min="8711" max="8711" width="4.77734375" style="3" customWidth="1"/>
    <col min="8712" max="8712" width="12.77734375" style="3" customWidth="1"/>
    <col min="8713" max="8713" width="6.5546875" style="3" customWidth="1"/>
    <col min="8714" max="8714" width="4.77734375" style="3" customWidth="1"/>
    <col min="8715" max="8715" width="5.109375" style="3" customWidth="1"/>
    <col min="8716" max="8716" width="5.77734375" style="3" customWidth="1"/>
    <col min="8717" max="8718" width="8.77734375" style="3" customWidth="1"/>
    <col min="8719" max="8719" width="6.77734375" style="3" customWidth="1"/>
    <col min="8720" max="8960" width="9" style="3"/>
    <col min="8961" max="8961" width="1.33203125" style="3" customWidth="1"/>
    <col min="8962" max="8962" width="3.77734375" style="3" customWidth="1"/>
    <col min="8963" max="8963" width="21.44140625" style="3" customWidth="1"/>
    <col min="8964" max="8964" width="9.109375" style="3" customWidth="1"/>
    <col min="8965" max="8965" width="10.77734375" style="3" customWidth="1"/>
    <col min="8966" max="8966" width="8.21875" style="3" customWidth="1"/>
    <col min="8967" max="8967" width="4.77734375" style="3" customWidth="1"/>
    <col min="8968" max="8968" width="12.77734375" style="3" customWidth="1"/>
    <col min="8969" max="8969" width="6.5546875" style="3" customWidth="1"/>
    <col min="8970" max="8970" width="4.77734375" style="3" customWidth="1"/>
    <col min="8971" max="8971" width="5.109375" style="3" customWidth="1"/>
    <col min="8972" max="8972" width="5.77734375" style="3" customWidth="1"/>
    <col min="8973" max="8974" width="8.77734375" style="3" customWidth="1"/>
    <col min="8975" max="8975" width="6.77734375" style="3" customWidth="1"/>
    <col min="8976" max="9216" width="9" style="3"/>
    <col min="9217" max="9217" width="1.33203125" style="3" customWidth="1"/>
    <col min="9218" max="9218" width="3.77734375" style="3" customWidth="1"/>
    <col min="9219" max="9219" width="21.44140625" style="3" customWidth="1"/>
    <col min="9220" max="9220" width="9.109375" style="3" customWidth="1"/>
    <col min="9221" max="9221" width="10.77734375" style="3" customWidth="1"/>
    <col min="9222" max="9222" width="8.21875" style="3" customWidth="1"/>
    <col min="9223" max="9223" width="4.77734375" style="3" customWidth="1"/>
    <col min="9224" max="9224" width="12.77734375" style="3" customWidth="1"/>
    <col min="9225" max="9225" width="6.5546875" style="3" customWidth="1"/>
    <col min="9226" max="9226" width="4.77734375" style="3" customWidth="1"/>
    <col min="9227" max="9227" width="5.109375" style="3" customWidth="1"/>
    <col min="9228" max="9228" width="5.77734375" style="3" customWidth="1"/>
    <col min="9229" max="9230" width="8.77734375" style="3" customWidth="1"/>
    <col min="9231" max="9231" width="6.77734375" style="3" customWidth="1"/>
    <col min="9232" max="9472" width="9" style="3"/>
    <col min="9473" max="9473" width="1.33203125" style="3" customWidth="1"/>
    <col min="9474" max="9474" width="3.77734375" style="3" customWidth="1"/>
    <col min="9475" max="9475" width="21.44140625" style="3" customWidth="1"/>
    <col min="9476" max="9476" width="9.109375" style="3" customWidth="1"/>
    <col min="9477" max="9477" width="10.77734375" style="3" customWidth="1"/>
    <col min="9478" max="9478" width="8.21875" style="3" customWidth="1"/>
    <col min="9479" max="9479" width="4.77734375" style="3" customWidth="1"/>
    <col min="9480" max="9480" width="12.77734375" style="3" customWidth="1"/>
    <col min="9481" max="9481" width="6.5546875" style="3" customWidth="1"/>
    <col min="9482" max="9482" width="4.77734375" style="3" customWidth="1"/>
    <col min="9483" max="9483" width="5.109375" style="3" customWidth="1"/>
    <col min="9484" max="9484" width="5.77734375" style="3" customWidth="1"/>
    <col min="9485" max="9486" width="8.77734375" style="3" customWidth="1"/>
    <col min="9487" max="9487" width="6.77734375" style="3" customWidth="1"/>
    <col min="9488" max="9728" width="9" style="3"/>
    <col min="9729" max="9729" width="1.33203125" style="3" customWidth="1"/>
    <col min="9730" max="9730" width="3.77734375" style="3" customWidth="1"/>
    <col min="9731" max="9731" width="21.44140625" style="3" customWidth="1"/>
    <col min="9732" max="9732" width="9.109375" style="3" customWidth="1"/>
    <col min="9733" max="9733" width="10.77734375" style="3" customWidth="1"/>
    <col min="9734" max="9734" width="8.21875" style="3" customWidth="1"/>
    <col min="9735" max="9735" width="4.77734375" style="3" customWidth="1"/>
    <col min="9736" max="9736" width="12.77734375" style="3" customWidth="1"/>
    <col min="9737" max="9737" width="6.5546875" style="3" customWidth="1"/>
    <col min="9738" max="9738" width="4.77734375" style="3" customWidth="1"/>
    <col min="9739" max="9739" width="5.109375" style="3" customWidth="1"/>
    <col min="9740" max="9740" width="5.77734375" style="3" customWidth="1"/>
    <col min="9741" max="9742" width="8.77734375" style="3" customWidth="1"/>
    <col min="9743" max="9743" width="6.77734375" style="3" customWidth="1"/>
    <col min="9744" max="9984" width="9" style="3"/>
    <col min="9985" max="9985" width="1.33203125" style="3" customWidth="1"/>
    <col min="9986" max="9986" width="3.77734375" style="3" customWidth="1"/>
    <col min="9987" max="9987" width="21.44140625" style="3" customWidth="1"/>
    <col min="9988" max="9988" width="9.109375" style="3" customWidth="1"/>
    <col min="9989" max="9989" width="10.77734375" style="3" customWidth="1"/>
    <col min="9990" max="9990" width="8.21875" style="3" customWidth="1"/>
    <col min="9991" max="9991" width="4.77734375" style="3" customWidth="1"/>
    <col min="9992" max="9992" width="12.77734375" style="3" customWidth="1"/>
    <col min="9993" max="9993" width="6.5546875" style="3" customWidth="1"/>
    <col min="9994" max="9994" width="4.77734375" style="3" customWidth="1"/>
    <col min="9995" max="9995" width="5.109375" style="3" customWidth="1"/>
    <col min="9996" max="9996" width="5.77734375" style="3" customWidth="1"/>
    <col min="9997" max="9998" width="8.77734375" style="3" customWidth="1"/>
    <col min="9999" max="9999" width="6.77734375" style="3" customWidth="1"/>
    <col min="10000" max="10240" width="9" style="3"/>
    <col min="10241" max="10241" width="1.33203125" style="3" customWidth="1"/>
    <col min="10242" max="10242" width="3.77734375" style="3" customWidth="1"/>
    <col min="10243" max="10243" width="21.44140625" style="3" customWidth="1"/>
    <col min="10244" max="10244" width="9.109375" style="3" customWidth="1"/>
    <col min="10245" max="10245" width="10.77734375" style="3" customWidth="1"/>
    <col min="10246" max="10246" width="8.21875" style="3" customWidth="1"/>
    <col min="10247" max="10247" width="4.77734375" style="3" customWidth="1"/>
    <col min="10248" max="10248" width="12.77734375" style="3" customWidth="1"/>
    <col min="10249" max="10249" width="6.5546875" style="3" customWidth="1"/>
    <col min="10250" max="10250" width="4.77734375" style="3" customWidth="1"/>
    <col min="10251" max="10251" width="5.109375" style="3" customWidth="1"/>
    <col min="10252" max="10252" width="5.77734375" style="3" customWidth="1"/>
    <col min="10253" max="10254" width="8.77734375" style="3" customWidth="1"/>
    <col min="10255" max="10255" width="6.77734375" style="3" customWidth="1"/>
    <col min="10256" max="10496" width="9" style="3"/>
    <col min="10497" max="10497" width="1.33203125" style="3" customWidth="1"/>
    <col min="10498" max="10498" width="3.77734375" style="3" customWidth="1"/>
    <col min="10499" max="10499" width="21.44140625" style="3" customWidth="1"/>
    <col min="10500" max="10500" width="9.109375" style="3" customWidth="1"/>
    <col min="10501" max="10501" width="10.77734375" style="3" customWidth="1"/>
    <col min="10502" max="10502" width="8.21875" style="3" customWidth="1"/>
    <col min="10503" max="10503" width="4.77734375" style="3" customWidth="1"/>
    <col min="10504" max="10504" width="12.77734375" style="3" customWidth="1"/>
    <col min="10505" max="10505" width="6.5546875" style="3" customWidth="1"/>
    <col min="10506" max="10506" width="4.77734375" style="3" customWidth="1"/>
    <col min="10507" max="10507" width="5.109375" style="3" customWidth="1"/>
    <col min="10508" max="10508" width="5.77734375" style="3" customWidth="1"/>
    <col min="10509" max="10510" width="8.77734375" style="3" customWidth="1"/>
    <col min="10511" max="10511" width="6.77734375" style="3" customWidth="1"/>
    <col min="10512" max="10752" width="9" style="3"/>
    <col min="10753" max="10753" width="1.33203125" style="3" customWidth="1"/>
    <col min="10754" max="10754" width="3.77734375" style="3" customWidth="1"/>
    <col min="10755" max="10755" width="21.44140625" style="3" customWidth="1"/>
    <col min="10756" max="10756" width="9.109375" style="3" customWidth="1"/>
    <col min="10757" max="10757" width="10.77734375" style="3" customWidth="1"/>
    <col min="10758" max="10758" width="8.21875" style="3" customWidth="1"/>
    <col min="10759" max="10759" width="4.77734375" style="3" customWidth="1"/>
    <col min="10760" max="10760" width="12.77734375" style="3" customWidth="1"/>
    <col min="10761" max="10761" width="6.5546875" style="3" customWidth="1"/>
    <col min="10762" max="10762" width="4.77734375" style="3" customWidth="1"/>
    <col min="10763" max="10763" width="5.109375" style="3" customWidth="1"/>
    <col min="10764" max="10764" width="5.77734375" style="3" customWidth="1"/>
    <col min="10765" max="10766" width="8.77734375" style="3" customWidth="1"/>
    <col min="10767" max="10767" width="6.77734375" style="3" customWidth="1"/>
    <col min="10768" max="11008" width="9" style="3"/>
    <col min="11009" max="11009" width="1.33203125" style="3" customWidth="1"/>
    <col min="11010" max="11010" width="3.77734375" style="3" customWidth="1"/>
    <col min="11011" max="11011" width="21.44140625" style="3" customWidth="1"/>
    <col min="11012" max="11012" width="9.109375" style="3" customWidth="1"/>
    <col min="11013" max="11013" width="10.77734375" style="3" customWidth="1"/>
    <col min="11014" max="11014" width="8.21875" style="3" customWidth="1"/>
    <col min="11015" max="11015" width="4.77734375" style="3" customWidth="1"/>
    <col min="11016" max="11016" width="12.77734375" style="3" customWidth="1"/>
    <col min="11017" max="11017" width="6.5546875" style="3" customWidth="1"/>
    <col min="11018" max="11018" width="4.77734375" style="3" customWidth="1"/>
    <col min="11019" max="11019" width="5.109375" style="3" customWidth="1"/>
    <col min="11020" max="11020" width="5.77734375" style="3" customWidth="1"/>
    <col min="11021" max="11022" width="8.77734375" style="3" customWidth="1"/>
    <col min="11023" max="11023" width="6.77734375" style="3" customWidth="1"/>
    <col min="11024" max="11264" width="9" style="3"/>
    <col min="11265" max="11265" width="1.33203125" style="3" customWidth="1"/>
    <col min="11266" max="11266" width="3.77734375" style="3" customWidth="1"/>
    <col min="11267" max="11267" width="21.44140625" style="3" customWidth="1"/>
    <col min="11268" max="11268" width="9.109375" style="3" customWidth="1"/>
    <col min="11269" max="11269" width="10.77734375" style="3" customWidth="1"/>
    <col min="11270" max="11270" width="8.21875" style="3" customWidth="1"/>
    <col min="11271" max="11271" width="4.77734375" style="3" customWidth="1"/>
    <col min="11272" max="11272" width="12.77734375" style="3" customWidth="1"/>
    <col min="11273" max="11273" width="6.5546875" style="3" customWidth="1"/>
    <col min="11274" max="11274" width="4.77734375" style="3" customWidth="1"/>
    <col min="11275" max="11275" width="5.109375" style="3" customWidth="1"/>
    <col min="11276" max="11276" width="5.77734375" style="3" customWidth="1"/>
    <col min="11277" max="11278" width="8.77734375" style="3" customWidth="1"/>
    <col min="11279" max="11279" width="6.77734375" style="3" customWidth="1"/>
    <col min="11280" max="11520" width="9" style="3"/>
    <col min="11521" max="11521" width="1.33203125" style="3" customWidth="1"/>
    <col min="11522" max="11522" width="3.77734375" style="3" customWidth="1"/>
    <col min="11523" max="11523" width="21.44140625" style="3" customWidth="1"/>
    <col min="11524" max="11524" width="9.109375" style="3" customWidth="1"/>
    <col min="11525" max="11525" width="10.77734375" style="3" customWidth="1"/>
    <col min="11526" max="11526" width="8.21875" style="3" customWidth="1"/>
    <col min="11527" max="11527" width="4.77734375" style="3" customWidth="1"/>
    <col min="11528" max="11528" width="12.77734375" style="3" customWidth="1"/>
    <col min="11529" max="11529" width="6.5546875" style="3" customWidth="1"/>
    <col min="11530" max="11530" width="4.77734375" style="3" customWidth="1"/>
    <col min="11531" max="11531" width="5.109375" style="3" customWidth="1"/>
    <col min="11532" max="11532" width="5.77734375" style="3" customWidth="1"/>
    <col min="11533" max="11534" width="8.77734375" style="3" customWidth="1"/>
    <col min="11535" max="11535" width="6.77734375" style="3" customWidth="1"/>
    <col min="11536" max="11776" width="9" style="3"/>
    <col min="11777" max="11777" width="1.33203125" style="3" customWidth="1"/>
    <col min="11778" max="11778" width="3.77734375" style="3" customWidth="1"/>
    <col min="11779" max="11779" width="21.44140625" style="3" customWidth="1"/>
    <col min="11780" max="11780" width="9.109375" style="3" customWidth="1"/>
    <col min="11781" max="11781" width="10.77734375" style="3" customWidth="1"/>
    <col min="11782" max="11782" width="8.21875" style="3" customWidth="1"/>
    <col min="11783" max="11783" width="4.77734375" style="3" customWidth="1"/>
    <col min="11784" max="11784" width="12.77734375" style="3" customWidth="1"/>
    <col min="11785" max="11785" width="6.5546875" style="3" customWidth="1"/>
    <col min="11786" max="11786" width="4.77734375" style="3" customWidth="1"/>
    <col min="11787" max="11787" width="5.109375" style="3" customWidth="1"/>
    <col min="11788" max="11788" width="5.77734375" style="3" customWidth="1"/>
    <col min="11789" max="11790" width="8.77734375" style="3" customWidth="1"/>
    <col min="11791" max="11791" width="6.77734375" style="3" customWidth="1"/>
    <col min="11792" max="12032" width="9" style="3"/>
    <col min="12033" max="12033" width="1.33203125" style="3" customWidth="1"/>
    <col min="12034" max="12034" width="3.77734375" style="3" customWidth="1"/>
    <col min="12035" max="12035" width="21.44140625" style="3" customWidth="1"/>
    <col min="12036" max="12036" width="9.109375" style="3" customWidth="1"/>
    <col min="12037" max="12037" width="10.77734375" style="3" customWidth="1"/>
    <col min="12038" max="12038" width="8.21875" style="3" customWidth="1"/>
    <col min="12039" max="12039" width="4.77734375" style="3" customWidth="1"/>
    <col min="12040" max="12040" width="12.77734375" style="3" customWidth="1"/>
    <col min="12041" max="12041" width="6.5546875" style="3" customWidth="1"/>
    <col min="12042" max="12042" width="4.77734375" style="3" customWidth="1"/>
    <col min="12043" max="12043" width="5.109375" style="3" customWidth="1"/>
    <col min="12044" max="12044" width="5.77734375" style="3" customWidth="1"/>
    <col min="12045" max="12046" width="8.77734375" style="3" customWidth="1"/>
    <col min="12047" max="12047" width="6.77734375" style="3" customWidth="1"/>
    <col min="12048" max="12288" width="9" style="3"/>
    <col min="12289" max="12289" width="1.33203125" style="3" customWidth="1"/>
    <col min="12290" max="12290" width="3.77734375" style="3" customWidth="1"/>
    <col min="12291" max="12291" width="21.44140625" style="3" customWidth="1"/>
    <col min="12292" max="12292" width="9.109375" style="3" customWidth="1"/>
    <col min="12293" max="12293" width="10.77734375" style="3" customWidth="1"/>
    <col min="12294" max="12294" width="8.21875" style="3" customWidth="1"/>
    <col min="12295" max="12295" width="4.77734375" style="3" customWidth="1"/>
    <col min="12296" max="12296" width="12.77734375" style="3" customWidth="1"/>
    <col min="12297" max="12297" width="6.5546875" style="3" customWidth="1"/>
    <col min="12298" max="12298" width="4.77734375" style="3" customWidth="1"/>
    <col min="12299" max="12299" width="5.109375" style="3" customWidth="1"/>
    <col min="12300" max="12300" width="5.77734375" style="3" customWidth="1"/>
    <col min="12301" max="12302" width="8.77734375" style="3" customWidth="1"/>
    <col min="12303" max="12303" width="6.77734375" style="3" customWidth="1"/>
    <col min="12304" max="12544" width="9" style="3"/>
    <col min="12545" max="12545" width="1.33203125" style="3" customWidth="1"/>
    <col min="12546" max="12546" width="3.77734375" style="3" customWidth="1"/>
    <col min="12547" max="12547" width="21.44140625" style="3" customWidth="1"/>
    <col min="12548" max="12548" width="9.109375" style="3" customWidth="1"/>
    <col min="12549" max="12549" width="10.77734375" style="3" customWidth="1"/>
    <col min="12550" max="12550" width="8.21875" style="3" customWidth="1"/>
    <col min="12551" max="12551" width="4.77734375" style="3" customWidth="1"/>
    <col min="12552" max="12552" width="12.77734375" style="3" customWidth="1"/>
    <col min="12553" max="12553" width="6.5546875" style="3" customWidth="1"/>
    <col min="12554" max="12554" width="4.77734375" style="3" customWidth="1"/>
    <col min="12555" max="12555" width="5.109375" style="3" customWidth="1"/>
    <col min="12556" max="12556" width="5.77734375" style="3" customWidth="1"/>
    <col min="12557" max="12558" width="8.77734375" style="3" customWidth="1"/>
    <col min="12559" max="12559" width="6.77734375" style="3" customWidth="1"/>
    <col min="12560" max="12800" width="9" style="3"/>
    <col min="12801" max="12801" width="1.33203125" style="3" customWidth="1"/>
    <col min="12802" max="12802" width="3.77734375" style="3" customWidth="1"/>
    <col min="12803" max="12803" width="21.44140625" style="3" customWidth="1"/>
    <col min="12804" max="12804" width="9.109375" style="3" customWidth="1"/>
    <col min="12805" max="12805" width="10.77734375" style="3" customWidth="1"/>
    <col min="12806" max="12806" width="8.21875" style="3" customWidth="1"/>
    <col min="12807" max="12807" width="4.77734375" style="3" customWidth="1"/>
    <col min="12808" max="12808" width="12.77734375" style="3" customWidth="1"/>
    <col min="12809" max="12809" width="6.5546875" style="3" customWidth="1"/>
    <col min="12810" max="12810" width="4.77734375" style="3" customWidth="1"/>
    <col min="12811" max="12811" width="5.109375" style="3" customWidth="1"/>
    <col min="12812" max="12812" width="5.77734375" style="3" customWidth="1"/>
    <col min="12813" max="12814" width="8.77734375" style="3" customWidth="1"/>
    <col min="12815" max="12815" width="6.77734375" style="3" customWidth="1"/>
    <col min="12816" max="13056" width="9" style="3"/>
    <col min="13057" max="13057" width="1.33203125" style="3" customWidth="1"/>
    <col min="13058" max="13058" width="3.77734375" style="3" customWidth="1"/>
    <col min="13059" max="13059" width="21.44140625" style="3" customWidth="1"/>
    <col min="13060" max="13060" width="9.109375" style="3" customWidth="1"/>
    <col min="13061" max="13061" width="10.77734375" style="3" customWidth="1"/>
    <col min="13062" max="13062" width="8.21875" style="3" customWidth="1"/>
    <col min="13063" max="13063" width="4.77734375" style="3" customWidth="1"/>
    <col min="13064" max="13064" width="12.77734375" style="3" customWidth="1"/>
    <col min="13065" max="13065" width="6.5546875" style="3" customWidth="1"/>
    <col min="13066" max="13066" width="4.77734375" style="3" customWidth="1"/>
    <col min="13067" max="13067" width="5.109375" style="3" customWidth="1"/>
    <col min="13068" max="13068" width="5.77734375" style="3" customWidth="1"/>
    <col min="13069" max="13070" width="8.77734375" style="3" customWidth="1"/>
    <col min="13071" max="13071" width="6.77734375" style="3" customWidth="1"/>
    <col min="13072" max="13312" width="9" style="3"/>
    <col min="13313" max="13313" width="1.33203125" style="3" customWidth="1"/>
    <col min="13314" max="13314" width="3.77734375" style="3" customWidth="1"/>
    <col min="13315" max="13315" width="21.44140625" style="3" customWidth="1"/>
    <col min="13316" max="13316" width="9.109375" style="3" customWidth="1"/>
    <col min="13317" max="13317" width="10.77734375" style="3" customWidth="1"/>
    <col min="13318" max="13318" width="8.21875" style="3" customWidth="1"/>
    <col min="13319" max="13319" width="4.77734375" style="3" customWidth="1"/>
    <col min="13320" max="13320" width="12.77734375" style="3" customWidth="1"/>
    <col min="13321" max="13321" width="6.5546875" style="3" customWidth="1"/>
    <col min="13322" max="13322" width="4.77734375" style="3" customWidth="1"/>
    <col min="13323" max="13323" width="5.109375" style="3" customWidth="1"/>
    <col min="13324" max="13324" width="5.77734375" style="3" customWidth="1"/>
    <col min="13325" max="13326" width="8.77734375" style="3" customWidth="1"/>
    <col min="13327" max="13327" width="6.77734375" style="3" customWidth="1"/>
    <col min="13328" max="13568" width="9" style="3"/>
    <col min="13569" max="13569" width="1.33203125" style="3" customWidth="1"/>
    <col min="13570" max="13570" width="3.77734375" style="3" customWidth="1"/>
    <col min="13571" max="13571" width="21.44140625" style="3" customWidth="1"/>
    <col min="13572" max="13572" width="9.109375" style="3" customWidth="1"/>
    <col min="13573" max="13573" width="10.77734375" style="3" customWidth="1"/>
    <col min="13574" max="13574" width="8.21875" style="3" customWidth="1"/>
    <col min="13575" max="13575" width="4.77734375" style="3" customWidth="1"/>
    <col min="13576" max="13576" width="12.77734375" style="3" customWidth="1"/>
    <col min="13577" max="13577" width="6.5546875" style="3" customWidth="1"/>
    <col min="13578" max="13578" width="4.77734375" style="3" customWidth="1"/>
    <col min="13579" max="13579" width="5.109375" style="3" customWidth="1"/>
    <col min="13580" max="13580" width="5.77734375" style="3" customWidth="1"/>
    <col min="13581" max="13582" width="8.77734375" style="3" customWidth="1"/>
    <col min="13583" max="13583" width="6.77734375" style="3" customWidth="1"/>
    <col min="13584" max="13824" width="9" style="3"/>
    <col min="13825" max="13825" width="1.33203125" style="3" customWidth="1"/>
    <col min="13826" max="13826" width="3.77734375" style="3" customWidth="1"/>
    <col min="13827" max="13827" width="21.44140625" style="3" customWidth="1"/>
    <col min="13828" max="13828" width="9.109375" style="3" customWidth="1"/>
    <col min="13829" max="13829" width="10.77734375" style="3" customWidth="1"/>
    <col min="13830" max="13830" width="8.21875" style="3" customWidth="1"/>
    <col min="13831" max="13831" width="4.77734375" style="3" customWidth="1"/>
    <col min="13832" max="13832" width="12.77734375" style="3" customWidth="1"/>
    <col min="13833" max="13833" width="6.5546875" style="3" customWidth="1"/>
    <col min="13834" max="13834" width="4.77734375" style="3" customWidth="1"/>
    <col min="13835" max="13835" width="5.109375" style="3" customWidth="1"/>
    <col min="13836" max="13836" width="5.77734375" style="3" customWidth="1"/>
    <col min="13837" max="13838" width="8.77734375" style="3" customWidth="1"/>
    <col min="13839" max="13839" width="6.77734375" style="3" customWidth="1"/>
    <col min="13840" max="14080" width="9" style="3"/>
    <col min="14081" max="14081" width="1.33203125" style="3" customWidth="1"/>
    <col min="14082" max="14082" width="3.77734375" style="3" customWidth="1"/>
    <col min="14083" max="14083" width="21.44140625" style="3" customWidth="1"/>
    <col min="14084" max="14084" width="9.109375" style="3" customWidth="1"/>
    <col min="14085" max="14085" width="10.77734375" style="3" customWidth="1"/>
    <col min="14086" max="14086" width="8.21875" style="3" customWidth="1"/>
    <col min="14087" max="14087" width="4.77734375" style="3" customWidth="1"/>
    <col min="14088" max="14088" width="12.77734375" style="3" customWidth="1"/>
    <col min="14089" max="14089" width="6.5546875" style="3" customWidth="1"/>
    <col min="14090" max="14090" width="4.77734375" style="3" customWidth="1"/>
    <col min="14091" max="14091" width="5.109375" style="3" customWidth="1"/>
    <col min="14092" max="14092" width="5.77734375" style="3" customWidth="1"/>
    <col min="14093" max="14094" width="8.77734375" style="3" customWidth="1"/>
    <col min="14095" max="14095" width="6.77734375" style="3" customWidth="1"/>
    <col min="14096" max="14336" width="9" style="3"/>
    <col min="14337" max="14337" width="1.33203125" style="3" customWidth="1"/>
    <col min="14338" max="14338" width="3.77734375" style="3" customWidth="1"/>
    <col min="14339" max="14339" width="21.44140625" style="3" customWidth="1"/>
    <col min="14340" max="14340" width="9.109375" style="3" customWidth="1"/>
    <col min="14341" max="14341" width="10.77734375" style="3" customWidth="1"/>
    <col min="14342" max="14342" width="8.21875" style="3" customWidth="1"/>
    <col min="14343" max="14343" width="4.77734375" style="3" customWidth="1"/>
    <col min="14344" max="14344" width="12.77734375" style="3" customWidth="1"/>
    <col min="14345" max="14345" width="6.5546875" style="3" customWidth="1"/>
    <col min="14346" max="14346" width="4.77734375" style="3" customWidth="1"/>
    <col min="14347" max="14347" width="5.109375" style="3" customWidth="1"/>
    <col min="14348" max="14348" width="5.77734375" style="3" customWidth="1"/>
    <col min="14349" max="14350" width="8.77734375" style="3" customWidth="1"/>
    <col min="14351" max="14351" width="6.77734375" style="3" customWidth="1"/>
    <col min="14352" max="14592" width="9" style="3"/>
    <col min="14593" max="14593" width="1.33203125" style="3" customWidth="1"/>
    <col min="14594" max="14594" width="3.77734375" style="3" customWidth="1"/>
    <col min="14595" max="14595" width="21.44140625" style="3" customWidth="1"/>
    <col min="14596" max="14596" width="9.109375" style="3" customWidth="1"/>
    <col min="14597" max="14597" width="10.77734375" style="3" customWidth="1"/>
    <col min="14598" max="14598" width="8.21875" style="3" customWidth="1"/>
    <col min="14599" max="14599" width="4.77734375" style="3" customWidth="1"/>
    <col min="14600" max="14600" width="12.77734375" style="3" customWidth="1"/>
    <col min="14601" max="14601" width="6.5546875" style="3" customWidth="1"/>
    <col min="14602" max="14602" width="4.77734375" style="3" customWidth="1"/>
    <col min="14603" max="14603" width="5.109375" style="3" customWidth="1"/>
    <col min="14604" max="14604" width="5.77734375" style="3" customWidth="1"/>
    <col min="14605" max="14606" width="8.77734375" style="3" customWidth="1"/>
    <col min="14607" max="14607" width="6.77734375" style="3" customWidth="1"/>
    <col min="14608" max="14848" width="9" style="3"/>
    <col min="14849" max="14849" width="1.33203125" style="3" customWidth="1"/>
    <col min="14850" max="14850" width="3.77734375" style="3" customWidth="1"/>
    <col min="14851" max="14851" width="21.44140625" style="3" customWidth="1"/>
    <col min="14852" max="14852" width="9.109375" style="3" customWidth="1"/>
    <col min="14853" max="14853" width="10.77734375" style="3" customWidth="1"/>
    <col min="14854" max="14854" width="8.21875" style="3" customWidth="1"/>
    <col min="14855" max="14855" width="4.77734375" style="3" customWidth="1"/>
    <col min="14856" max="14856" width="12.77734375" style="3" customWidth="1"/>
    <col min="14857" max="14857" width="6.5546875" style="3" customWidth="1"/>
    <col min="14858" max="14858" width="4.77734375" style="3" customWidth="1"/>
    <col min="14859" max="14859" width="5.109375" style="3" customWidth="1"/>
    <col min="14860" max="14860" width="5.77734375" style="3" customWidth="1"/>
    <col min="14861" max="14862" width="8.77734375" style="3" customWidth="1"/>
    <col min="14863" max="14863" width="6.77734375" style="3" customWidth="1"/>
    <col min="14864" max="15104" width="9" style="3"/>
    <col min="15105" max="15105" width="1.33203125" style="3" customWidth="1"/>
    <col min="15106" max="15106" width="3.77734375" style="3" customWidth="1"/>
    <col min="15107" max="15107" width="21.44140625" style="3" customWidth="1"/>
    <col min="15108" max="15108" width="9.109375" style="3" customWidth="1"/>
    <col min="15109" max="15109" width="10.77734375" style="3" customWidth="1"/>
    <col min="15110" max="15110" width="8.21875" style="3" customWidth="1"/>
    <col min="15111" max="15111" width="4.77734375" style="3" customWidth="1"/>
    <col min="15112" max="15112" width="12.77734375" style="3" customWidth="1"/>
    <col min="15113" max="15113" width="6.5546875" style="3" customWidth="1"/>
    <col min="15114" max="15114" width="4.77734375" style="3" customWidth="1"/>
    <col min="15115" max="15115" width="5.109375" style="3" customWidth="1"/>
    <col min="15116" max="15116" width="5.77734375" style="3" customWidth="1"/>
    <col min="15117" max="15118" width="8.77734375" style="3" customWidth="1"/>
    <col min="15119" max="15119" width="6.77734375" style="3" customWidth="1"/>
    <col min="15120" max="15360" width="9" style="3"/>
    <col min="15361" max="15361" width="1.33203125" style="3" customWidth="1"/>
    <col min="15362" max="15362" width="3.77734375" style="3" customWidth="1"/>
    <col min="15363" max="15363" width="21.44140625" style="3" customWidth="1"/>
    <col min="15364" max="15364" width="9.109375" style="3" customWidth="1"/>
    <col min="15365" max="15365" width="10.77734375" style="3" customWidth="1"/>
    <col min="15366" max="15366" width="8.21875" style="3" customWidth="1"/>
    <col min="15367" max="15367" width="4.77734375" style="3" customWidth="1"/>
    <col min="15368" max="15368" width="12.77734375" style="3" customWidth="1"/>
    <col min="15369" max="15369" width="6.5546875" style="3" customWidth="1"/>
    <col min="15370" max="15370" width="4.77734375" style="3" customWidth="1"/>
    <col min="15371" max="15371" width="5.109375" style="3" customWidth="1"/>
    <col min="15372" max="15372" width="5.77734375" style="3" customWidth="1"/>
    <col min="15373" max="15374" width="8.77734375" style="3" customWidth="1"/>
    <col min="15375" max="15375" width="6.77734375" style="3" customWidth="1"/>
    <col min="15376" max="15616" width="9" style="3"/>
    <col min="15617" max="15617" width="1.33203125" style="3" customWidth="1"/>
    <col min="15618" max="15618" width="3.77734375" style="3" customWidth="1"/>
    <col min="15619" max="15619" width="21.44140625" style="3" customWidth="1"/>
    <col min="15620" max="15620" width="9.109375" style="3" customWidth="1"/>
    <col min="15621" max="15621" width="10.77734375" style="3" customWidth="1"/>
    <col min="15622" max="15622" width="8.21875" style="3" customWidth="1"/>
    <col min="15623" max="15623" width="4.77734375" style="3" customWidth="1"/>
    <col min="15624" max="15624" width="12.77734375" style="3" customWidth="1"/>
    <col min="15625" max="15625" width="6.5546875" style="3" customWidth="1"/>
    <col min="15626" max="15626" width="4.77734375" style="3" customWidth="1"/>
    <col min="15627" max="15627" width="5.109375" style="3" customWidth="1"/>
    <col min="15628" max="15628" width="5.77734375" style="3" customWidth="1"/>
    <col min="15629" max="15630" width="8.77734375" style="3" customWidth="1"/>
    <col min="15631" max="15631" width="6.77734375" style="3" customWidth="1"/>
    <col min="15632" max="15872" width="9" style="3"/>
    <col min="15873" max="15873" width="1.33203125" style="3" customWidth="1"/>
    <col min="15874" max="15874" width="3.77734375" style="3" customWidth="1"/>
    <col min="15875" max="15875" width="21.44140625" style="3" customWidth="1"/>
    <col min="15876" max="15876" width="9.109375" style="3" customWidth="1"/>
    <col min="15877" max="15877" width="10.77734375" style="3" customWidth="1"/>
    <col min="15878" max="15878" width="8.21875" style="3" customWidth="1"/>
    <col min="15879" max="15879" width="4.77734375" style="3" customWidth="1"/>
    <col min="15880" max="15880" width="12.77734375" style="3" customWidth="1"/>
    <col min="15881" max="15881" width="6.5546875" style="3" customWidth="1"/>
    <col min="15882" max="15882" width="4.77734375" style="3" customWidth="1"/>
    <col min="15883" max="15883" width="5.109375" style="3" customWidth="1"/>
    <col min="15884" max="15884" width="5.77734375" style="3" customWidth="1"/>
    <col min="15885" max="15886" width="8.77734375" style="3" customWidth="1"/>
    <col min="15887" max="15887" width="6.77734375" style="3" customWidth="1"/>
    <col min="15888" max="16128" width="9" style="3"/>
    <col min="16129" max="16129" width="1.33203125" style="3" customWidth="1"/>
    <col min="16130" max="16130" width="3.77734375" style="3" customWidth="1"/>
    <col min="16131" max="16131" width="21.44140625" style="3" customWidth="1"/>
    <col min="16132" max="16132" width="9.109375" style="3" customWidth="1"/>
    <col min="16133" max="16133" width="10.77734375" style="3" customWidth="1"/>
    <col min="16134" max="16134" width="8.21875" style="3" customWidth="1"/>
    <col min="16135" max="16135" width="4.77734375" style="3" customWidth="1"/>
    <col min="16136" max="16136" width="12.77734375" style="3" customWidth="1"/>
    <col min="16137" max="16137" width="6.5546875" style="3" customWidth="1"/>
    <col min="16138" max="16138" width="4.77734375" style="3" customWidth="1"/>
    <col min="16139" max="16139" width="5.109375" style="3" customWidth="1"/>
    <col min="16140" max="16140" width="5.77734375" style="3" customWidth="1"/>
    <col min="16141" max="16142" width="8.77734375" style="3" customWidth="1"/>
    <col min="16143" max="16143" width="6.77734375" style="3" customWidth="1"/>
    <col min="16144" max="16384" width="9" style="3"/>
  </cols>
  <sheetData>
    <row r="1" spans="1:15">
      <c r="B1" s="7" t="s">
        <v>0</v>
      </c>
      <c r="C1" s="7" t="s">
        <v>1</v>
      </c>
      <c r="E1" s="7"/>
      <c r="F1" s="7"/>
      <c r="G1" s="7"/>
      <c r="H1" s="7"/>
      <c r="I1" s="33"/>
      <c r="J1" s="34"/>
      <c r="K1" s="7"/>
      <c r="L1" s="35"/>
      <c r="M1" s="7"/>
      <c r="N1" s="7"/>
      <c r="O1" s="7"/>
    </row>
    <row r="2" spans="1:15">
      <c r="B2" s="7"/>
      <c r="C2" s="8" t="s">
        <v>2</v>
      </c>
      <c r="E2" s="7"/>
      <c r="F2" s="7"/>
      <c r="G2" s="7"/>
      <c r="H2" s="7"/>
      <c r="I2" s="33"/>
      <c r="J2" s="34"/>
      <c r="K2" s="7"/>
      <c r="L2" s="35"/>
      <c r="M2" s="7"/>
      <c r="N2" s="7"/>
      <c r="O2" s="7"/>
    </row>
    <row r="3" spans="1:15">
      <c r="B3" s="7"/>
      <c r="C3" s="7" t="s">
        <v>3</v>
      </c>
      <c r="E3" s="7"/>
      <c r="F3" s="7"/>
      <c r="G3" s="7"/>
      <c r="H3" s="7"/>
      <c r="I3" s="33"/>
      <c r="J3" s="34"/>
      <c r="K3" s="7"/>
      <c r="L3" s="35"/>
      <c r="M3" s="7"/>
      <c r="N3" s="7"/>
      <c r="O3" s="7"/>
    </row>
    <row r="4" spans="1:15">
      <c r="B4" s="7"/>
      <c r="C4" s="7" t="s">
        <v>4</v>
      </c>
      <c r="E4" s="7"/>
      <c r="F4" s="7"/>
      <c r="G4" s="7"/>
      <c r="H4" s="7"/>
      <c r="I4" s="33"/>
      <c r="J4" s="34"/>
      <c r="K4" s="7"/>
      <c r="L4" s="35"/>
      <c r="M4" s="7"/>
      <c r="N4" s="7"/>
      <c r="O4" s="7"/>
    </row>
    <row r="5" spans="1:15">
      <c r="B5" s="7"/>
      <c r="C5" s="7" t="s">
        <v>5</v>
      </c>
      <c r="E5" s="7"/>
      <c r="F5" s="7"/>
      <c r="G5" s="7"/>
      <c r="H5" s="7"/>
      <c r="I5" s="33"/>
      <c r="J5" s="34"/>
      <c r="K5" s="7"/>
      <c r="L5" s="35"/>
      <c r="M5" s="7"/>
      <c r="N5" s="7"/>
      <c r="O5" s="7"/>
    </row>
    <row r="6" spans="1:15">
      <c r="B6" s="7"/>
      <c r="C6" s="7" t="s">
        <v>6</v>
      </c>
      <c r="E6" s="7"/>
      <c r="F6" s="7"/>
      <c r="G6" s="7"/>
      <c r="H6" s="7"/>
      <c r="I6" s="33"/>
      <c r="J6" s="34"/>
      <c r="K6" s="7"/>
      <c r="L6" s="35"/>
      <c r="M6" s="7"/>
      <c r="N6" s="7"/>
      <c r="O6" s="7"/>
    </row>
    <row r="7" spans="1:15">
      <c r="B7" s="7"/>
      <c r="C7" s="7" t="s">
        <v>7</v>
      </c>
      <c r="E7" s="7"/>
      <c r="F7" s="7"/>
      <c r="G7" s="7"/>
      <c r="H7" s="7"/>
      <c r="I7" s="33"/>
      <c r="J7" s="34"/>
      <c r="K7" s="7"/>
      <c r="L7" s="35"/>
      <c r="M7" s="7"/>
      <c r="N7" s="7"/>
      <c r="O7" s="7"/>
    </row>
    <row r="8" spans="1:15">
      <c r="B8" s="7"/>
      <c r="C8" s="9" t="s">
        <v>8</v>
      </c>
      <c r="E8" s="7"/>
      <c r="F8" s="7"/>
      <c r="G8" s="7"/>
      <c r="H8" s="7"/>
      <c r="I8" s="33"/>
      <c r="J8" s="34"/>
      <c r="K8" s="7"/>
      <c r="L8" s="35"/>
      <c r="M8" s="7"/>
      <c r="N8" s="7"/>
      <c r="O8" s="7"/>
    </row>
    <row r="9" spans="1:15" ht="25.05" customHeight="1">
      <c r="D9" s="174" t="s">
        <v>9</v>
      </c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</row>
    <row r="10" spans="1:15" ht="8.25" customHeight="1">
      <c r="I10" s="3"/>
      <c r="J10" s="3"/>
    </row>
    <row r="11" spans="1:15" ht="13.05" customHeight="1">
      <c r="A11" s="10"/>
      <c r="B11" s="11" t="s">
        <v>10</v>
      </c>
      <c r="C11" s="11"/>
      <c r="D11" s="11"/>
      <c r="E11" s="12"/>
      <c r="F11" s="12"/>
      <c r="G11" s="12"/>
      <c r="H11" s="12"/>
      <c r="I11" s="12"/>
      <c r="J11" s="12"/>
      <c r="K11" s="12"/>
      <c r="L11" s="36"/>
      <c r="M11" s="12"/>
      <c r="N11" s="12"/>
      <c r="O11" s="12"/>
    </row>
    <row r="12" spans="1:15" ht="13.05" customHeight="1">
      <c r="A12" s="10"/>
      <c r="B12" s="11" t="s">
        <v>11</v>
      </c>
      <c r="C12" s="11"/>
      <c r="D12" s="11"/>
      <c r="E12" s="12"/>
      <c r="F12" s="12"/>
      <c r="G12" s="12"/>
      <c r="H12" s="12"/>
      <c r="I12" s="12"/>
      <c r="J12" s="12"/>
      <c r="K12" s="12"/>
      <c r="L12" s="36"/>
      <c r="M12" s="12"/>
      <c r="N12" s="12"/>
      <c r="O12" s="12"/>
    </row>
    <row r="13" spans="1:15" ht="13.05" customHeight="1">
      <c r="A13" s="10"/>
      <c r="B13" s="11" t="s">
        <v>12</v>
      </c>
      <c r="C13" s="11"/>
      <c r="D13" s="11"/>
      <c r="E13" s="12"/>
      <c r="F13" s="12"/>
      <c r="G13" s="12"/>
      <c r="H13" s="12"/>
      <c r="I13" s="12"/>
      <c r="J13" s="12"/>
      <c r="K13" s="12"/>
      <c r="L13" s="36"/>
      <c r="M13" s="12"/>
      <c r="N13" s="12"/>
      <c r="O13" s="12"/>
    </row>
    <row r="14" spans="1:15" ht="13.05" customHeight="1">
      <c r="A14" s="10"/>
      <c r="B14" s="11" t="s">
        <v>13</v>
      </c>
      <c r="C14" s="11"/>
      <c r="D14" s="11"/>
      <c r="E14" s="12"/>
      <c r="F14" s="12"/>
      <c r="G14" s="12"/>
      <c r="H14" s="12"/>
      <c r="I14" s="12"/>
      <c r="J14" s="12"/>
      <c r="K14" s="12"/>
      <c r="L14" s="36"/>
      <c r="M14" s="12"/>
      <c r="N14" s="12"/>
      <c r="O14" s="12"/>
    </row>
    <row r="15" spans="1:15" ht="15" customHeight="1">
      <c r="B15" s="13"/>
      <c r="C15" s="13"/>
      <c r="D15" s="14"/>
      <c r="E15" s="14"/>
      <c r="F15" s="14"/>
      <c r="G15" s="14"/>
      <c r="H15" s="14"/>
      <c r="I15" s="37"/>
      <c r="J15" s="13"/>
      <c r="K15" s="14"/>
      <c r="L15" s="38"/>
      <c r="M15" s="14"/>
      <c r="N15" s="14"/>
      <c r="O15" s="14"/>
    </row>
    <row r="16" spans="1:15" ht="38.25" customHeight="1">
      <c r="A16" s="15"/>
      <c r="B16" s="16" t="s">
        <v>14</v>
      </c>
      <c r="C16" s="16" t="s">
        <v>15</v>
      </c>
      <c r="D16" s="17" t="s">
        <v>16</v>
      </c>
      <c r="E16" s="17" t="s">
        <v>17</v>
      </c>
      <c r="F16" s="17" t="s">
        <v>18</v>
      </c>
      <c r="G16" s="17" t="s">
        <v>19</v>
      </c>
      <c r="H16" s="17" t="s">
        <v>20</v>
      </c>
      <c r="I16" s="17" t="s">
        <v>21</v>
      </c>
      <c r="J16" s="17" t="s">
        <v>22</v>
      </c>
      <c r="K16" s="16" t="s">
        <v>23</v>
      </c>
      <c r="L16" s="39" t="s">
        <v>24</v>
      </c>
      <c r="M16" s="40" t="s">
        <v>25</v>
      </c>
      <c r="N16" s="40" t="s">
        <v>26</v>
      </c>
      <c r="O16" s="17" t="s">
        <v>27</v>
      </c>
    </row>
    <row r="17" spans="1:16" ht="21" customHeight="1">
      <c r="A17" s="15"/>
      <c r="B17" s="16" t="s">
        <v>28</v>
      </c>
      <c r="C17" s="16" t="s">
        <v>29</v>
      </c>
      <c r="D17" s="18" t="s">
        <v>30</v>
      </c>
      <c r="E17" s="19" t="s">
        <v>31</v>
      </c>
      <c r="F17" s="19" t="s">
        <v>32</v>
      </c>
      <c r="G17" s="19" t="s">
        <v>33</v>
      </c>
      <c r="H17" s="19">
        <v>1</v>
      </c>
      <c r="I17" s="18" t="s">
        <v>34</v>
      </c>
      <c r="J17" s="41" t="s">
        <v>35</v>
      </c>
      <c r="K17" s="42">
        <v>4</v>
      </c>
      <c r="L17" s="43">
        <v>3</v>
      </c>
      <c r="M17" s="44">
        <v>0</v>
      </c>
      <c r="N17" s="44">
        <v>48</v>
      </c>
      <c r="O17" s="45">
        <f>SUM(M17:N17)</f>
        <v>48</v>
      </c>
      <c r="P17" s="1" t="s">
        <v>36</v>
      </c>
    </row>
    <row r="18" spans="1:16" s="1" customFormat="1" ht="21" customHeight="1">
      <c r="A18" s="20"/>
      <c r="B18" s="16" t="s">
        <v>37</v>
      </c>
      <c r="C18" s="16" t="s">
        <v>38</v>
      </c>
      <c r="D18" s="18" t="s">
        <v>39</v>
      </c>
      <c r="E18" s="19" t="s">
        <v>31</v>
      </c>
      <c r="F18" s="19" t="s">
        <v>32</v>
      </c>
      <c r="G18" s="19" t="s">
        <v>33</v>
      </c>
      <c r="H18" s="19">
        <v>1</v>
      </c>
      <c r="I18" s="18" t="s">
        <v>34</v>
      </c>
      <c r="J18" s="41" t="s">
        <v>35</v>
      </c>
      <c r="K18" s="42">
        <v>4</v>
      </c>
      <c r="L18" s="43">
        <v>3</v>
      </c>
      <c r="M18" s="44">
        <v>0</v>
      </c>
      <c r="N18" s="44">
        <v>48</v>
      </c>
      <c r="O18" s="45">
        <f>SUM(M18:N18)</f>
        <v>48</v>
      </c>
    </row>
    <row r="19" spans="1:16" s="1" customFormat="1" ht="21" customHeight="1">
      <c r="A19" s="20"/>
      <c r="B19" s="16" t="s">
        <v>40</v>
      </c>
      <c r="C19" s="16" t="s">
        <v>41</v>
      </c>
      <c r="D19" s="18" t="s">
        <v>42</v>
      </c>
      <c r="E19" s="19" t="s">
        <v>31</v>
      </c>
      <c r="F19" s="19" t="s">
        <v>32</v>
      </c>
      <c r="G19" s="19" t="s">
        <v>33</v>
      </c>
      <c r="H19" s="19">
        <v>1</v>
      </c>
      <c r="I19" s="18" t="s">
        <v>43</v>
      </c>
      <c r="J19" s="41" t="s">
        <v>35</v>
      </c>
      <c r="K19" s="41">
        <v>2</v>
      </c>
      <c r="L19" s="46">
        <v>1</v>
      </c>
      <c r="M19" s="41">
        <v>0</v>
      </c>
      <c r="N19" s="41">
        <v>24</v>
      </c>
      <c r="O19" s="41">
        <f>SUM(M19:N19)</f>
        <v>24</v>
      </c>
    </row>
    <row r="20" spans="1:16" ht="21" customHeight="1">
      <c r="A20" s="15"/>
      <c r="B20" s="16" t="s">
        <v>44</v>
      </c>
      <c r="C20" s="16" t="s">
        <v>45</v>
      </c>
      <c r="D20" s="18" t="s">
        <v>46</v>
      </c>
      <c r="E20" s="19" t="s">
        <v>31</v>
      </c>
      <c r="F20" s="19" t="s">
        <v>32</v>
      </c>
      <c r="G20" s="19" t="s">
        <v>47</v>
      </c>
      <c r="H20" s="19">
        <v>1</v>
      </c>
      <c r="I20" s="18" t="s">
        <v>48</v>
      </c>
      <c r="J20" s="41" t="s">
        <v>49</v>
      </c>
      <c r="K20" s="41">
        <v>3</v>
      </c>
      <c r="L20" s="46">
        <v>3</v>
      </c>
      <c r="M20" s="41">
        <v>12</v>
      </c>
      <c r="N20" s="41">
        <v>36</v>
      </c>
      <c r="O20" s="47">
        <v>48</v>
      </c>
    </row>
    <row r="21" spans="1:16" ht="21" customHeight="1">
      <c r="A21" s="15"/>
      <c r="B21" s="16" t="s">
        <v>50</v>
      </c>
      <c r="C21" s="124" t="s">
        <v>193</v>
      </c>
      <c r="D21" s="18" t="s">
        <v>51</v>
      </c>
      <c r="E21" s="18" t="s">
        <v>31</v>
      </c>
      <c r="F21" s="19" t="s">
        <v>32</v>
      </c>
      <c r="G21" s="18" t="s">
        <v>33</v>
      </c>
      <c r="H21" s="18">
        <v>1</v>
      </c>
      <c r="I21" s="18" t="s">
        <v>48</v>
      </c>
      <c r="J21" s="18" t="s">
        <v>49</v>
      </c>
      <c r="K21" s="41">
        <v>0</v>
      </c>
      <c r="L21" s="46">
        <v>0</v>
      </c>
      <c r="M21" s="41">
        <v>0</v>
      </c>
      <c r="N21" s="41">
        <v>6</v>
      </c>
      <c r="O21" s="41">
        <f t="shared" ref="O21:O26" si="0">SUM(M21:N21)</f>
        <v>6</v>
      </c>
    </row>
    <row r="22" spans="1:16" ht="21" customHeight="1">
      <c r="A22" s="15"/>
      <c r="B22" s="16" t="s">
        <v>52</v>
      </c>
      <c r="C22" s="16" t="s">
        <v>53</v>
      </c>
      <c r="D22" s="18" t="s">
        <v>54</v>
      </c>
      <c r="E22" s="19" t="s">
        <v>31</v>
      </c>
      <c r="F22" s="19" t="s">
        <v>32</v>
      </c>
      <c r="G22" s="19" t="s">
        <v>33</v>
      </c>
      <c r="H22" s="19">
        <v>1</v>
      </c>
      <c r="I22" s="18" t="s">
        <v>48</v>
      </c>
      <c r="J22" s="154" t="s">
        <v>49</v>
      </c>
      <c r="K22" s="41">
        <v>0</v>
      </c>
      <c r="L22" s="46">
        <v>1</v>
      </c>
      <c r="M22" s="41">
        <v>0</v>
      </c>
      <c r="N22" s="41">
        <v>16</v>
      </c>
      <c r="O22" s="41">
        <f t="shared" si="0"/>
        <v>16</v>
      </c>
    </row>
    <row r="23" spans="1:16" s="1" customFormat="1" ht="21" customHeight="1">
      <c r="A23" s="20"/>
      <c r="B23" s="16" t="s">
        <v>55</v>
      </c>
      <c r="C23" s="16" t="s">
        <v>56</v>
      </c>
      <c r="D23" s="18" t="s">
        <v>57</v>
      </c>
      <c r="E23" s="18" t="s">
        <v>31</v>
      </c>
      <c r="F23" s="19" t="s">
        <v>32</v>
      </c>
      <c r="G23" s="18" t="s">
        <v>33</v>
      </c>
      <c r="H23" s="18">
        <v>1</v>
      </c>
      <c r="I23" s="18" t="s">
        <v>58</v>
      </c>
      <c r="J23" s="48" t="s">
        <v>49</v>
      </c>
      <c r="K23" s="41">
        <v>1</v>
      </c>
      <c r="L23" s="49">
        <v>1.5</v>
      </c>
      <c r="M23" s="48">
        <v>0</v>
      </c>
      <c r="N23" s="48">
        <v>24</v>
      </c>
      <c r="O23" s="41">
        <f t="shared" ref="O23:O24" si="1">SUM(M23:N23)</f>
        <v>24</v>
      </c>
    </row>
    <row r="24" spans="1:16" s="1" customFormat="1" ht="21" customHeight="1">
      <c r="A24" s="20"/>
      <c r="B24" s="16" t="s">
        <v>61</v>
      </c>
      <c r="C24" s="124" t="s">
        <v>171</v>
      </c>
      <c r="D24" s="18" t="s">
        <v>59</v>
      </c>
      <c r="E24" s="18" t="s">
        <v>31</v>
      </c>
      <c r="F24" s="18" t="s">
        <v>32</v>
      </c>
      <c r="G24" s="18" t="s">
        <v>47</v>
      </c>
      <c r="H24" s="19">
        <v>1</v>
      </c>
      <c r="I24" s="50" t="s">
        <v>60</v>
      </c>
      <c r="J24" s="41" t="s">
        <v>49</v>
      </c>
      <c r="K24" s="41">
        <v>1</v>
      </c>
      <c r="L24" s="46">
        <v>1</v>
      </c>
      <c r="M24" s="41">
        <v>12</v>
      </c>
      <c r="N24" s="41">
        <v>4</v>
      </c>
      <c r="O24" s="41">
        <f t="shared" si="1"/>
        <v>16</v>
      </c>
    </row>
    <row r="25" spans="1:16" s="1" customFormat="1" ht="21" customHeight="1">
      <c r="A25" s="20"/>
      <c r="B25" s="16" t="s">
        <v>63</v>
      </c>
      <c r="C25" s="16" t="s">
        <v>56</v>
      </c>
      <c r="D25" s="18" t="s">
        <v>62</v>
      </c>
      <c r="E25" s="18" t="s">
        <v>31</v>
      </c>
      <c r="F25" s="19" t="s">
        <v>32</v>
      </c>
      <c r="G25" s="18" t="s">
        <v>33</v>
      </c>
      <c r="H25" s="18">
        <v>1</v>
      </c>
      <c r="I25" s="18" t="s">
        <v>58</v>
      </c>
      <c r="J25" s="48" t="s">
        <v>49</v>
      </c>
      <c r="K25" s="41">
        <v>1</v>
      </c>
      <c r="L25" s="49">
        <v>1</v>
      </c>
      <c r="M25" s="48">
        <v>0</v>
      </c>
      <c r="N25" s="48">
        <v>16</v>
      </c>
      <c r="O25" s="41">
        <f t="shared" si="0"/>
        <v>16</v>
      </c>
    </row>
    <row r="26" spans="1:16" s="1" customFormat="1" ht="21" customHeight="1">
      <c r="A26" s="20"/>
      <c r="B26" s="16" t="s">
        <v>141</v>
      </c>
      <c r="C26" s="124" t="s">
        <v>170</v>
      </c>
      <c r="D26" s="18" t="s">
        <v>64</v>
      </c>
      <c r="E26" s="18" t="s">
        <v>31</v>
      </c>
      <c r="F26" s="19" t="s">
        <v>32</v>
      </c>
      <c r="G26" s="18" t="s">
        <v>65</v>
      </c>
      <c r="H26" s="18">
        <v>1</v>
      </c>
      <c r="I26" s="18" t="s">
        <v>58</v>
      </c>
      <c r="J26" s="18" t="s">
        <v>49</v>
      </c>
      <c r="K26" s="18" t="s">
        <v>66</v>
      </c>
      <c r="L26" s="49">
        <v>1</v>
      </c>
      <c r="M26" s="18">
        <v>24</v>
      </c>
      <c r="N26" s="18">
        <v>0</v>
      </c>
      <c r="O26" s="41">
        <f t="shared" si="0"/>
        <v>24</v>
      </c>
    </row>
    <row r="27" spans="1:16" s="1" customFormat="1" ht="21" customHeight="1">
      <c r="A27" s="20"/>
      <c r="B27" s="169" t="s">
        <v>67</v>
      </c>
      <c r="C27" s="170"/>
      <c r="D27" s="171"/>
      <c r="E27" s="21"/>
      <c r="F27" s="21"/>
      <c r="G27" s="21"/>
      <c r="H27" s="21"/>
      <c r="I27" s="51"/>
      <c r="J27" s="52"/>
      <c r="K27" s="52">
        <f>SUM(K17:K25)</f>
        <v>16</v>
      </c>
      <c r="L27" s="53">
        <f>SUM(L17:L26)</f>
        <v>15.5</v>
      </c>
      <c r="M27" s="52">
        <f>SUM(M17:M26)</f>
        <v>48</v>
      </c>
      <c r="N27" s="52">
        <f>SUM(N17:N26)</f>
        <v>222</v>
      </c>
      <c r="O27" s="52">
        <f>SUM(O17:O26)</f>
        <v>270</v>
      </c>
      <c r="P27" s="1" t="s">
        <v>68</v>
      </c>
    </row>
    <row r="28" spans="1:16" s="1" customFormat="1" ht="21" customHeight="1">
      <c r="A28" s="20"/>
      <c r="B28" s="16" t="s">
        <v>28</v>
      </c>
      <c r="C28" s="125" t="s">
        <v>172</v>
      </c>
      <c r="D28" s="109" t="s">
        <v>69</v>
      </c>
      <c r="E28" s="112" t="s">
        <v>31</v>
      </c>
      <c r="F28" s="23" t="s">
        <v>70</v>
      </c>
      <c r="G28" s="23" t="s">
        <v>47</v>
      </c>
      <c r="H28" s="23">
        <v>1</v>
      </c>
      <c r="I28" s="22" t="s">
        <v>71</v>
      </c>
      <c r="J28" s="23" t="s">
        <v>35</v>
      </c>
      <c r="K28" s="54">
        <v>6</v>
      </c>
      <c r="L28" s="55">
        <v>3.5</v>
      </c>
      <c r="M28" s="25">
        <v>18</v>
      </c>
      <c r="N28" s="25">
        <v>36</v>
      </c>
      <c r="O28" s="41">
        <f>SUM(M28:N28)</f>
        <v>54</v>
      </c>
    </row>
    <row r="29" spans="1:16" s="2" customFormat="1" ht="21" customHeight="1">
      <c r="A29" s="15"/>
      <c r="B29" s="16" t="s">
        <v>37</v>
      </c>
      <c r="C29" s="125" t="s">
        <v>173</v>
      </c>
      <c r="D29" s="109" t="s">
        <v>72</v>
      </c>
      <c r="E29" s="107" t="s">
        <v>31</v>
      </c>
      <c r="F29" s="23" t="s">
        <v>70</v>
      </c>
      <c r="G29" s="23" t="s">
        <v>47</v>
      </c>
      <c r="H29" s="23">
        <v>1</v>
      </c>
      <c r="I29" s="18" t="s">
        <v>71</v>
      </c>
      <c r="J29" s="23" t="s">
        <v>35</v>
      </c>
      <c r="K29" s="54">
        <v>6</v>
      </c>
      <c r="L29" s="55">
        <v>3.5</v>
      </c>
      <c r="M29" s="25">
        <v>18</v>
      </c>
      <c r="N29" s="25">
        <v>36</v>
      </c>
      <c r="O29" s="41">
        <f>SUM(M29:N29)</f>
        <v>54</v>
      </c>
      <c r="P29" s="1"/>
    </row>
    <row r="30" spans="1:16" s="2" customFormat="1" ht="21" customHeight="1">
      <c r="A30" s="15"/>
      <c r="B30" s="16" t="s">
        <v>40</v>
      </c>
      <c r="C30" s="125" t="s">
        <v>174</v>
      </c>
      <c r="D30" s="108" t="s">
        <v>73</v>
      </c>
      <c r="E30" s="26" t="s">
        <v>31</v>
      </c>
      <c r="F30" s="25" t="s">
        <v>70</v>
      </c>
      <c r="G30" s="22" t="s">
        <v>65</v>
      </c>
      <c r="H30" s="22">
        <v>1</v>
      </c>
      <c r="I30" s="22" t="s">
        <v>71</v>
      </c>
      <c r="J30" s="22" t="s">
        <v>49</v>
      </c>
      <c r="K30" s="56" t="s">
        <v>74</v>
      </c>
      <c r="L30" s="55">
        <v>3</v>
      </c>
      <c r="M30" s="25">
        <v>72</v>
      </c>
      <c r="N30" s="25">
        <v>0</v>
      </c>
      <c r="O30" s="41">
        <f>M30+N30</f>
        <v>72</v>
      </c>
    </row>
    <row r="31" spans="1:16" s="2" customFormat="1" ht="21" customHeight="1">
      <c r="A31" s="15"/>
      <c r="B31" s="16" t="s">
        <v>44</v>
      </c>
      <c r="C31" s="125" t="s">
        <v>175</v>
      </c>
      <c r="D31" s="27" t="s">
        <v>75</v>
      </c>
      <c r="E31" s="23" t="s">
        <v>31</v>
      </c>
      <c r="F31" s="23" t="s">
        <v>70</v>
      </c>
      <c r="G31" s="23" t="s">
        <v>65</v>
      </c>
      <c r="H31" s="23">
        <v>1</v>
      </c>
      <c r="I31" s="18" t="s">
        <v>71</v>
      </c>
      <c r="J31" s="23" t="s">
        <v>49</v>
      </c>
      <c r="K31" s="56" t="s">
        <v>76</v>
      </c>
      <c r="L31" s="55">
        <v>2</v>
      </c>
      <c r="M31" s="25">
        <v>48</v>
      </c>
      <c r="N31" s="25">
        <v>0</v>
      </c>
      <c r="O31" s="41">
        <f>SUM(M31:N31)</f>
        <v>48</v>
      </c>
    </row>
    <row r="32" spans="1:16" s="2" customFormat="1" ht="21" customHeight="1">
      <c r="A32" s="15"/>
      <c r="B32" s="169" t="s">
        <v>77</v>
      </c>
      <c r="C32" s="170"/>
      <c r="D32" s="171"/>
      <c r="E32" s="21"/>
      <c r="F32" s="21"/>
      <c r="G32" s="21"/>
      <c r="H32" s="21">
        <v>1</v>
      </c>
      <c r="I32" s="51"/>
      <c r="J32" s="52"/>
      <c r="K32" s="52">
        <f>SUM(K28:K31)</f>
        <v>12</v>
      </c>
      <c r="L32" s="53">
        <f>SUM(L28:L31)</f>
        <v>12</v>
      </c>
      <c r="M32" s="52">
        <f>SUM(M28:M31)</f>
        <v>156</v>
      </c>
      <c r="N32" s="52">
        <f>SUM(N28:N31)</f>
        <v>72</v>
      </c>
      <c r="O32" s="52">
        <f>SUM(O28:O31)</f>
        <v>228</v>
      </c>
      <c r="P32" s="1" t="s">
        <v>78</v>
      </c>
    </row>
    <row r="33" spans="1:16" s="2" customFormat="1" ht="21" customHeight="1">
      <c r="A33" s="15"/>
      <c r="B33" s="24" t="s">
        <v>28</v>
      </c>
      <c r="C33" s="113" t="s">
        <v>79</v>
      </c>
      <c r="D33" s="28" t="s">
        <v>80</v>
      </c>
      <c r="E33" s="18" t="s">
        <v>31</v>
      </c>
      <c r="F33" s="24" t="s">
        <v>32</v>
      </c>
      <c r="G33" s="24" t="s">
        <v>33</v>
      </c>
      <c r="H33" s="24">
        <v>2</v>
      </c>
      <c r="I33" s="24" t="s">
        <v>34</v>
      </c>
      <c r="J33" s="24" t="s">
        <v>49</v>
      </c>
      <c r="K33" s="41">
        <v>4</v>
      </c>
      <c r="L33" s="46">
        <v>2.5</v>
      </c>
      <c r="M33" s="41">
        <v>0</v>
      </c>
      <c r="N33" s="41">
        <v>36</v>
      </c>
      <c r="O33" s="41">
        <f t="shared" ref="O33:O37" si="2">SUM(M33:N33)</f>
        <v>36</v>
      </c>
      <c r="P33" s="1" t="s">
        <v>81</v>
      </c>
    </row>
    <row r="34" spans="1:16" s="2" customFormat="1" ht="21" customHeight="1">
      <c r="A34" s="15"/>
      <c r="B34" s="24" t="s">
        <v>37</v>
      </c>
      <c r="C34" s="16" t="s">
        <v>82</v>
      </c>
      <c r="D34" s="28" t="s">
        <v>83</v>
      </c>
      <c r="E34" s="18" t="s">
        <v>31</v>
      </c>
      <c r="F34" s="24" t="s">
        <v>32</v>
      </c>
      <c r="G34" s="24" t="s">
        <v>65</v>
      </c>
      <c r="H34" s="18">
        <v>2</v>
      </c>
      <c r="I34" s="132" t="s">
        <v>71</v>
      </c>
      <c r="J34" s="24" t="s">
        <v>49</v>
      </c>
      <c r="K34" s="41">
        <v>4</v>
      </c>
      <c r="L34" s="46">
        <v>2.5</v>
      </c>
      <c r="M34" s="41">
        <v>0</v>
      </c>
      <c r="N34" s="41">
        <v>36</v>
      </c>
      <c r="O34" s="41">
        <f t="shared" si="2"/>
        <v>36</v>
      </c>
    </row>
    <row r="35" spans="1:16" s="2" customFormat="1" ht="21" customHeight="1">
      <c r="A35" s="15"/>
      <c r="B35" s="24" t="s">
        <v>40</v>
      </c>
      <c r="C35" s="16" t="s">
        <v>84</v>
      </c>
      <c r="D35" s="18" t="s">
        <v>85</v>
      </c>
      <c r="E35" s="19" t="s">
        <v>31</v>
      </c>
      <c r="F35" s="19" t="s">
        <v>32</v>
      </c>
      <c r="G35" s="19" t="s">
        <v>65</v>
      </c>
      <c r="H35" s="19">
        <v>2</v>
      </c>
      <c r="I35" s="18" t="s">
        <v>86</v>
      </c>
      <c r="J35" s="41" t="s">
        <v>49</v>
      </c>
      <c r="K35" s="41" t="s">
        <v>76</v>
      </c>
      <c r="L35" s="46">
        <v>2</v>
      </c>
      <c r="M35" s="41">
        <f>L35*24</f>
        <v>48</v>
      </c>
      <c r="N35" s="41">
        <v>0</v>
      </c>
      <c r="O35" s="41">
        <f t="shared" si="2"/>
        <v>48</v>
      </c>
    </row>
    <row r="36" spans="1:16" s="2" customFormat="1" ht="21" customHeight="1">
      <c r="A36" s="15"/>
      <c r="B36" s="24" t="s">
        <v>44</v>
      </c>
      <c r="C36" s="113" t="s">
        <v>87</v>
      </c>
      <c r="D36" s="18" t="s">
        <v>88</v>
      </c>
      <c r="E36" s="19" t="s">
        <v>31</v>
      </c>
      <c r="F36" s="19" t="s">
        <v>32</v>
      </c>
      <c r="G36" s="19" t="s">
        <v>33</v>
      </c>
      <c r="H36" s="19">
        <v>2</v>
      </c>
      <c r="I36" s="18" t="s">
        <v>43</v>
      </c>
      <c r="J36" s="41" t="s">
        <v>35</v>
      </c>
      <c r="K36" s="41">
        <v>2</v>
      </c>
      <c r="L36" s="46">
        <v>1</v>
      </c>
      <c r="M36" s="41">
        <v>0</v>
      </c>
      <c r="N36" s="41">
        <v>18</v>
      </c>
      <c r="O36" s="41">
        <f t="shared" si="2"/>
        <v>18</v>
      </c>
    </row>
    <row r="37" spans="1:16" s="2" customFormat="1" ht="21" customHeight="1">
      <c r="A37" s="15"/>
      <c r="B37" s="24" t="s">
        <v>50</v>
      </c>
      <c r="C37" s="113" t="s">
        <v>89</v>
      </c>
      <c r="D37" s="29" t="s">
        <v>90</v>
      </c>
      <c r="E37" s="19" t="s">
        <v>31</v>
      </c>
      <c r="F37" s="19" t="s">
        <v>32</v>
      </c>
      <c r="G37" s="19" t="s">
        <v>33</v>
      </c>
      <c r="H37" s="19">
        <v>2</v>
      </c>
      <c r="I37" s="18" t="s">
        <v>48</v>
      </c>
      <c r="J37" s="41" t="s">
        <v>49</v>
      </c>
      <c r="K37" s="41">
        <v>2</v>
      </c>
      <c r="L37" s="46">
        <v>1</v>
      </c>
      <c r="M37" s="41">
        <v>0</v>
      </c>
      <c r="N37" s="41">
        <v>18</v>
      </c>
      <c r="O37" s="41">
        <f t="shared" si="2"/>
        <v>18</v>
      </c>
    </row>
    <row r="38" spans="1:16" s="2" customFormat="1" ht="21" customHeight="1">
      <c r="A38" s="15"/>
      <c r="B38" s="24" t="s">
        <v>52</v>
      </c>
      <c r="C38" s="127" t="s">
        <v>193</v>
      </c>
      <c r="D38" s="18" t="s">
        <v>51</v>
      </c>
      <c r="E38" s="18" t="s">
        <v>31</v>
      </c>
      <c r="F38" s="19" t="s">
        <v>32</v>
      </c>
      <c r="G38" s="18" t="s">
        <v>33</v>
      </c>
      <c r="H38" s="18">
        <v>2</v>
      </c>
      <c r="I38" s="18" t="s">
        <v>48</v>
      </c>
      <c r="J38" s="18" t="s">
        <v>49</v>
      </c>
      <c r="K38" s="41">
        <v>0</v>
      </c>
      <c r="L38" s="49">
        <v>0</v>
      </c>
      <c r="M38" s="18">
        <v>0</v>
      </c>
      <c r="N38" s="18">
        <v>6</v>
      </c>
      <c r="O38" s="41">
        <f t="shared" ref="O38" si="3">SUM(M38:N38)</f>
        <v>6</v>
      </c>
    </row>
    <row r="39" spans="1:16" s="2" customFormat="1" ht="21" customHeight="1">
      <c r="A39" s="15"/>
      <c r="B39" s="24" t="s">
        <v>55</v>
      </c>
      <c r="C39" s="113" t="s">
        <v>91</v>
      </c>
      <c r="D39" s="18" t="s">
        <v>92</v>
      </c>
      <c r="E39" s="19" t="s">
        <v>31</v>
      </c>
      <c r="F39" s="19" t="s">
        <v>32</v>
      </c>
      <c r="G39" s="19" t="s">
        <v>33</v>
      </c>
      <c r="H39" s="19">
        <v>2</v>
      </c>
      <c r="I39" s="18" t="s">
        <v>93</v>
      </c>
      <c r="J39" s="41" t="s">
        <v>49</v>
      </c>
      <c r="K39" s="41">
        <v>0</v>
      </c>
      <c r="L39" s="46">
        <v>1</v>
      </c>
      <c r="M39" s="41">
        <v>0</v>
      </c>
      <c r="N39" s="41">
        <v>16</v>
      </c>
      <c r="O39" s="41">
        <v>16</v>
      </c>
    </row>
    <row r="40" spans="1:16" s="2" customFormat="1" ht="21" customHeight="1">
      <c r="A40" s="15"/>
      <c r="B40" s="169" t="s">
        <v>67</v>
      </c>
      <c r="C40" s="170"/>
      <c r="D40" s="175"/>
      <c r="E40" s="21"/>
      <c r="F40" s="21"/>
      <c r="G40" s="21"/>
      <c r="H40" s="21"/>
      <c r="I40" s="51"/>
      <c r="J40" s="52"/>
      <c r="K40" s="52">
        <f>SUM(K33:K39)</f>
        <v>12</v>
      </c>
      <c r="L40" s="53">
        <f>SUM(L33:L39)</f>
        <v>10</v>
      </c>
      <c r="M40" s="52">
        <f>SUM(M33:M39)</f>
        <v>48</v>
      </c>
      <c r="N40" s="52">
        <f>SUM(N33:N39)</f>
        <v>130</v>
      </c>
      <c r="O40" s="52">
        <f>SUM(O33:O39)</f>
        <v>178</v>
      </c>
      <c r="P40" s="2" t="s">
        <v>94</v>
      </c>
    </row>
    <row r="41" spans="1:16" s="2" customFormat="1" ht="21" customHeight="1">
      <c r="A41" s="15"/>
      <c r="B41" s="24" t="s">
        <v>28</v>
      </c>
      <c r="C41" s="126" t="s">
        <v>176</v>
      </c>
      <c r="D41" s="111" t="s">
        <v>95</v>
      </c>
      <c r="E41" s="105" t="s">
        <v>31</v>
      </c>
      <c r="F41" s="25" t="s">
        <v>70</v>
      </c>
      <c r="G41" s="25" t="s">
        <v>47</v>
      </c>
      <c r="H41" s="25">
        <v>2</v>
      </c>
      <c r="I41" s="22" t="s">
        <v>71</v>
      </c>
      <c r="J41" s="25" t="s">
        <v>35</v>
      </c>
      <c r="K41" s="54">
        <v>6</v>
      </c>
      <c r="L41" s="55">
        <v>4</v>
      </c>
      <c r="M41" s="25">
        <v>18</v>
      </c>
      <c r="N41" s="25">
        <v>36</v>
      </c>
      <c r="O41" s="41">
        <f>SUM(M41:N41)</f>
        <v>54</v>
      </c>
    </row>
    <row r="42" spans="1:16" s="2" customFormat="1" ht="21" customHeight="1">
      <c r="A42" s="15"/>
      <c r="B42" s="24" t="s">
        <v>37</v>
      </c>
      <c r="C42" s="126" t="s">
        <v>177</v>
      </c>
      <c r="D42" s="109" t="s">
        <v>96</v>
      </c>
      <c r="E42" s="105" t="s">
        <v>31</v>
      </c>
      <c r="F42" s="25" t="s">
        <v>70</v>
      </c>
      <c r="G42" s="25" t="s">
        <v>47</v>
      </c>
      <c r="H42" s="25">
        <v>2</v>
      </c>
      <c r="I42" s="18" t="s">
        <v>71</v>
      </c>
      <c r="J42" s="25" t="s">
        <v>35</v>
      </c>
      <c r="K42" s="54">
        <v>6</v>
      </c>
      <c r="L42" s="57">
        <v>4.5</v>
      </c>
      <c r="M42" s="25">
        <v>18</v>
      </c>
      <c r="N42" s="25">
        <v>36</v>
      </c>
      <c r="O42" s="41">
        <f>SUM(M42:N42)</f>
        <v>54</v>
      </c>
    </row>
    <row r="43" spans="1:16" s="2" customFormat="1" ht="21" customHeight="1">
      <c r="A43" s="15"/>
      <c r="B43" s="24" t="s">
        <v>40</v>
      </c>
      <c r="C43" s="126" t="s">
        <v>178</v>
      </c>
      <c r="D43" s="110" t="s">
        <v>97</v>
      </c>
      <c r="E43" s="106" t="s">
        <v>31</v>
      </c>
      <c r="F43" s="23" t="s">
        <v>98</v>
      </c>
      <c r="G43" s="22" t="s">
        <v>65</v>
      </c>
      <c r="H43" s="22">
        <v>2</v>
      </c>
      <c r="I43" s="22" t="s">
        <v>71</v>
      </c>
      <c r="J43" s="22" t="s">
        <v>49</v>
      </c>
      <c r="K43" s="56" t="s">
        <v>76</v>
      </c>
      <c r="L43" s="22">
        <v>2</v>
      </c>
      <c r="M43" s="25">
        <v>48</v>
      </c>
      <c r="N43" s="25">
        <v>0</v>
      </c>
      <c r="O43" s="41">
        <f t="shared" ref="O43:O46" si="4">M43+N43</f>
        <v>48</v>
      </c>
      <c r="P43" s="1"/>
    </row>
    <row r="44" spans="1:16" s="2" customFormat="1" ht="21" customHeight="1">
      <c r="A44" s="15"/>
      <c r="B44" s="24" t="s">
        <v>44</v>
      </c>
      <c r="C44" s="126" t="s">
        <v>179</v>
      </c>
      <c r="D44" s="110" t="s">
        <v>99</v>
      </c>
      <c r="E44" s="107" t="s">
        <v>31</v>
      </c>
      <c r="F44" s="23" t="s">
        <v>98</v>
      </c>
      <c r="G44" s="23" t="s">
        <v>65</v>
      </c>
      <c r="H44" s="23">
        <v>2</v>
      </c>
      <c r="I44" s="22" t="s">
        <v>71</v>
      </c>
      <c r="J44" s="23" t="s">
        <v>49</v>
      </c>
      <c r="K44" s="56" t="s">
        <v>76</v>
      </c>
      <c r="L44" s="22">
        <v>2</v>
      </c>
      <c r="M44" s="25">
        <v>48</v>
      </c>
      <c r="N44" s="25">
        <v>0</v>
      </c>
      <c r="O44" s="41">
        <f t="shared" si="4"/>
        <v>48</v>
      </c>
      <c r="P44" s="1"/>
    </row>
    <row r="45" spans="1:16" s="2" customFormat="1" ht="21" customHeight="1">
      <c r="A45" s="15"/>
      <c r="B45" s="24" t="s">
        <v>50</v>
      </c>
      <c r="C45" s="126" t="s">
        <v>180</v>
      </c>
      <c r="D45" s="108" t="s">
        <v>100</v>
      </c>
      <c r="E45" s="23" t="s">
        <v>31</v>
      </c>
      <c r="F45" s="25" t="s">
        <v>70</v>
      </c>
      <c r="G45" s="23" t="s">
        <v>65</v>
      </c>
      <c r="H45" s="23">
        <v>2</v>
      </c>
      <c r="I45" s="18" t="s">
        <v>71</v>
      </c>
      <c r="J45" s="23" t="s">
        <v>49</v>
      </c>
      <c r="K45" s="56" t="s">
        <v>74</v>
      </c>
      <c r="L45" s="55">
        <v>3</v>
      </c>
      <c r="M45" s="25">
        <v>72</v>
      </c>
      <c r="N45" s="25">
        <v>0</v>
      </c>
      <c r="O45" s="41">
        <f t="shared" si="4"/>
        <v>72</v>
      </c>
      <c r="P45" s="1"/>
    </row>
    <row r="46" spans="1:16" s="1" customFormat="1" ht="21" customHeight="1">
      <c r="A46" s="20"/>
      <c r="B46" s="24" t="s">
        <v>52</v>
      </c>
      <c r="C46" s="126" t="s">
        <v>181</v>
      </c>
      <c r="D46" s="27" t="s">
        <v>101</v>
      </c>
      <c r="E46" s="23" t="s">
        <v>31</v>
      </c>
      <c r="F46" s="25" t="s">
        <v>70</v>
      </c>
      <c r="G46" s="23" t="s">
        <v>65</v>
      </c>
      <c r="H46" s="23">
        <v>2</v>
      </c>
      <c r="I46" s="18" t="s">
        <v>71</v>
      </c>
      <c r="J46" s="23" t="s">
        <v>49</v>
      </c>
      <c r="K46" s="56" t="s">
        <v>66</v>
      </c>
      <c r="L46" s="55">
        <v>1</v>
      </c>
      <c r="M46" s="25">
        <v>24</v>
      </c>
      <c r="N46" s="25">
        <v>0</v>
      </c>
      <c r="O46" s="41">
        <f t="shared" si="4"/>
        <v>24</v>
      </c>
    </row>
    <row r="47" spans="1:16" s="1" customFormat="1" ht="21" customHeight="1">
      <c r="A47" s="20"/>
      <c r="B47" s="169" t="s">
        <v>77</v>
      </c>
      <c r="C47" s="170"/>
      <c r="D47" s="171"/>
      <c r="E47" s="21"/>
      <c r="F47" s="21"/>
      <c r="G47" s="21"/>
      <c r="H47" s="21">
        <v>2</v>
      </c>
      <c r="I47" s="51"/>
      <c r="J47" s="52"/>
      <c r="K47" s="52">
        <f>SUM(K41:K46)</f>
        <v>12</v>
      </c>
      <c r="L47" s="53">
        <f>SUM(L41:L46)</f>
        <v>16.5</v>
      </c>
      <c r="M47" s="52">
        <f>SUM(M41:M46)</f>
        <v>228</v>
      </c>
      <c r="N47" s="52">
        <f>SUM(N41:N46)</f>
        <v>72</v>
      </c>
      <c r="O47" s="52">
        <f>SUM(O41:O46)</f>
        <v>300</v>
      </c>
      <c r="P47" s="1" t="s">
        <v>102</v>
      </c>
    </row>
    <row r="48" spans="1:16" s="1" customFormat="1" ht="26.25" customHeight="1">
      <c r="A48" s="20"/>
      <c r="B48" s="24" t="s">
        <v>28</v>
      </c>
      <c r="C48" s="113" t="s">
        <v>103</v>
      </c>
      <c r="D48" s="18" t="s">
        <v>104</v>
      </c>
      <c r="E48" s="19" t="s">
        <v>31</v>
      </c>
      <c r="F48" s="19" t="s">
        <v>32</v>
      </c>
      <c r="G48" s="19" t="s">
        <v>33</v>
      </c>
      <c r="H48" s="30">
        <v>3</v>
      </c>
      <c r="I48" s="18" t="s">
        <v>43</v>
      </c>
      <c r="J48" s="41" t="s">
        <v>49</v>
      </c>
      <c r="K48" s="41">
        <v>2</v>
      </c>
      <c r="L48" s="46">
        <v>1.5</v>
      </c>
      <c r="M48" s="41">
        <v>0</v>
      </c>
      <c r="N48" s="41">
        <v>24</v>
      </c>
      <c r="O48" s="41">
        <f t="shared" ref="O48:O51" si="5">SUM(M48:N48)</f>
        <v>24</v>
      </c>
    </row>
    <row r="49" spans="1:16" s="1" customFormat="1" ht="21" customHeight="1">
      <c r="A49" s="20"/>
      <c r="B49" s="24" t="s">
        <v>37</v>
      </c>
      <c r="C49" s="113" t="s">
        <v>105</v>
      </c>
      <c r="D49" s="29" t="s">
        <v>106</v>
      </c>
      <c r="E49" s="19" t="s">
        <v>31</v>
      </c>
      <c r="F49" s="19" t="s">
        <v>32</v>
      </c>
      <c r="G49" s="19" t="s">
        <v>33</v>
      </c>
      <c r="H49" s="30">
        <v>3</v>
      </c>
      <c r="I49" s="18" t="s">
        <v>48</v>
      </c>
      <c r="J49" s="41" t="s">
        <v>49</v>
      </c>
      <c r="K49" s="41">
        <v>2</v>
      </c>
      <c r="L49" s="46">
        <v>1.5</v>
      </c>
      <c r="M49" s="41">
        <v>0</v>
      </c>
      <c r="N49" s="41">
        <v>24</v>
      </c>
      <c r="O49" s="41">
        <f t="shared" si="5"/>
        <v>24</v>
      </c>
    </row>
    <row r="50" spans="1:16" s="2" customFormat="1" ht="28.5" customHeight="1">
      <c r="A50" s="15"/>
      <c r="B50" s="24" t="s">
        <v>40</v>
      </c>
      <c r="C50" s="113" t="s">
        <v>107</v>
      </c>
      <c r="D50" s="18" t="s">
        <v>108</v>
      </c>
      <c r="E50" s="18" t="s">
        <v>31</v>
      </c>
      <c r="F50" s="19" t="s">
        <v>32</v>
      </c>
      <c r="G50" s="18" t="s">
        <v>33</v>
      </c>
      <c r="H50" s="31" t="s">
        <v>109</v>
      </c>
      <c r="I50" s="18" t="s">
        <v>86</v>
      </c>
      <c r="J50" s="18" t="s">
        <v>49</v>
      </c>
      <c r="K50" s="41">
        <v>3</v>
      </c>
      <c r="L50" s="46">
        <v>2</v>
      </c>
      <c r="M50" s="41">
        <v>0</v>
      </c>
      <c r="N50" s="41">
        <v>36</v>
      </c>
      <c r="O50" s="41">
        <f t="shared" si="5"/>
        <v>36</v>
      </c>
    </row>
    <row r="51" spans="1:16" s="2" customFormat="1" ht="21" customHeight="1">
      <c r="A51" s="15"/>
      <c r="B51" s="24" t="s">
        <v>44</v>
      </c>
      <c r="C51" s="113" t="s">
        <v>110</v>
      </c>
      <c r="D51" s="29" t="s">
        <v>111</v>
      </c>
      <c r="E51" s="19" t="s">
        <v>31</v>
      </c>
      <c r="F51" s="19" t="s">
        <v>32</v>
      </c>
      <c r="G51" s="19" t="s">
        <v>65</v>
      </c>
      <c r="H51" s="30">
        <v>3</v>
      </c>
      <c r="I51" s="18" t="s">
        <v>48</v>
      </c>
      <c r="J51" s="41" t="s">
        <v>49</v>
      </c>
      <c r="K51" s="41" t="s">
        <v>66</v>
      </c>
      <c r="L51" s="46">
        <v>1</v>
      </c>
      <c r="M51" s="41">
        <v>12</v>
      </c>
      <c r="N51" s="41">
        <v>0</v>
      </c>
      <c r="O51" s="41">
        <f t="shared" si="5"/>
        <v>12</v>
      </c>
    </row>
    <row r="52" spans="1:16" s="2" customFormat="1" ht="21" customHeight="1">
      <c r="A52" s="15"/>
      <c r="B52" s="24" t="s">
        <v>50</v>
      </c>
      <c r="C52" s="127" t="s">
        <v>193</v>
      </c>
      <c r="D52" s="18" t="s">
        <v>51</v>
      </c>
      <c r="E52" s="18" t="s">
        <v>31</v>
      </c>
      <c r="F52" s="19" t="s">
        <v>32</v>
      </c>
      <c r="G52" s="18" t="s">
        <v>33</v>
      </c>
      <c r="H52" s="18">
        <v>3</v>
      </c>
      <c r="I52" s="18" t="s">
        <v>48</v>
      </c>
      <c r="J52" s="18" t="s">
        <v>49</v>
      </c>
      <c r="K52" s="41">
        <v>0</v>
      </c>
      <c r="L52" s="49">
        <v>0</v>
      </c>
      <c r="M52" s="48">
        <v>0</v>
      </c>
      <c r="N52" s="48">
        <v>6</v>
      </c>
      <c r="O52" s="41">
        <v>6</v>
      </c>
    </row>
    <row r="53" spans="1:16" ht="21" customHeight="1">
      <c r="A53" s="15"/>
      <c r="B53" s="169" t="s">
        <v>67</v>
      </c>
      <c r="C53" s="170"/>
      <c r="D53" s="171"/>
      <c r="E53" s="21"/>
      <c r="F53" s="21"/>
      <c r="G53" s="21"/>
      <c r="H53" s="21"/>
      <c r="I53" s="51"/>
      <c r="J53" s="52"/>
      <c r="K53" s="52">
        <f>SUM(K48:K50)</f>
        <v>7</v>
      </c>
      <c r="L53" s="53">
        <f>SUM(L48:L52)</f>
        <v>6</v>
      </c>
      <c r="M53" s="52">
        <f>SUM(M48:M52)</f>
        <v>12</v>
      </c>
      <c r="N53" s="52">
        <f>SUM(N48:N52)</f>
        <v>90</v>
      </c>
      <c r="O53" s="52">
        <f>SUM(O48:O52)</f>
        <v>102</v>
      </c>
      <c r="P53" s="1" t="s">
        <v>36</v>
      </c>
    </row>
    <row r="54" spans="1:16" ht="21" customHeight="1">
      <c r="A54" s="15"/>
      <c r="B54" s="16" t="s">
        <v>28</v>
      </c>
      <c r="C54" s="124" t="s">
        <v>182</v>
      </c>
      <c r="D54" s="109" t="s">
        <v>112</v>
      </c>
      <c r="E54" s="106" t="s">
        <v>31</v>
      </c>
      <c r="F54" s="23" t="s">
        <v>98</v>
      </c>
      <c r="G54" s="22" t="s">
        <v>47</v>
      </c>
      <c r="H54" s="22">
        <v>3</v>
      </c>
      <c r="I54" s="18" t="s">
        <v>71</v>
      </c>
      <c r="J54" s="22" t="s">
        <v>35</v>
      </c>
      <c r="K54" s="54">
        <v>9</v>
      </c>
      <c r="L54" s="55">
        <v>7.5</v>
      </c>
      <c r="M54" s="25">
        <v>54</v>
      </c>
      <c r="N54" s="25">
        <v>54</v>
      </c>
      <c r="O54" s="41">
        <f>SUM(M54:N54)</f>
        <v>108</v>
      </c>
      <c r="P54" s="58"/>
    </row>
    <row r="55" spans="1:16" ht="21" customHeight="1">
      <c r="A55" s="15"/>
      <c r="B55" s="16" t="s">
        <v>37</v>
      </c>
      <c r="C55" s="124" t="s">
        <v>183</v>
      </c>
      <c r="D55" s="109" t="s">
        <v>113</v>
      </c>
      <c r="E55" s="114" t="s">
        <v>31</v>
      </c>
      <c r="F55" s="25" t="s">
        <v>70</v>
      </c>
      <c r="G55" s="32" t="s">
        <v>47</v>
      </c>
      <c r="H55" s="32">
        <v>3</v>
      </c>
      <c r="I55" s="22" t="s">
        <v>71</v>
      </c>
      <c r="J55" s="32" t="s">
        <v>35</v>
      </c>
      <c r="K55" s="54">
        <v>5</v>
      </c>
      <c r="L55" s="55">
        <v>4</v>
      </c>
      <c r="M55" s="25">
        <v>30</v>
      </c>
      <c r="N55" s="25">
        <v>30</v>
      </c>
      <c r="O55" s="41">
        <f>SUM(M55:N55)</f>
        <v>60</v>
      </c>
      <c r="P55" s="1" t="s">
        <v>114</v>
      </c>
    </row>
    <row r="56" spans="1:16" ht="21" customHeight="1">
      <c r="A56" s="15"/>
      <c r="B56" s="16" t="s">
        <v>40</v>
      </c>
      <c r="C56" s="124" t="s">
        <v>184</v>
      </c>
      <c r="D56" s="133" t="s">
        <v>115</v>
      </c>
      <c r="E56" s="134" t="s">
        <v>116</v>
      </c>
      <c r="F56" s="135" t="s">
        <v>98</v>
      </c>
      <c r="G56" s="135" t="s">
        <v>47</v>
      </c>
      <c r="H56" s="135">
        <v>3</v>
      </c>
      <c r="I56" s="136" t="s">
        <v>71</v>
      </c>
      <c r="J56" s="135" t="s">
        <v>49</v>
      </c>
      <c r="K56" s="137">
        <v>2</v>
      </c>
      <c r="L56" s="138">
        <v>2</v>
      </c>
      <c r="M56" s="135">
        <v>12</v>
      </c>
      <c r="N56" s="135">
        <v>12</v>
      </c>
      <c r="O56" s="139">
        <f>SUM(M56:N56)</f>
        <v>24</v>
      </c>
      <c r="P56" s="1"/>
    </row>
    <row r="57" spans="1:16" ht="21" customHeight="1">
      <c r="A57" s="15"/>
      <c r="B57" s="16" t="s">
        <v>44</v>
      </c>
      <c r="C57" s="124" t="s">
        <v>185</v>
      </c>
      <c r="D57" s="110" t="s">
        <v>117</v>
      </c>
      <c r="E57" s="107" t="s">
        <v>31</v>
      </c>
      <c r="F57" s="23" t="s">
        <v>98</v>
      </c>
      <c r="G57" s="23" t="s">
        <v>65</v>
      </c>
      <c r="H57" s="23">
        <v>3</v>
      </c>
      <c r="I57" s="22" t="s">
        <v>71</v>
      </c>
      <c r="J57" s="22" t="s">
        <v>49</v>
      </c>
      <c r="K57" s="56" t="s">
        <v>66</v>
      </c>
      <c r="L57" s="55">
        <v>1</v>
      </c>
      <c r="M57" s="25">
        <v>24</v>
      </c>
      <c r="N57" s="25">
        <v>0</v>
      </c>
      <c r="O57" s="59">
        <f>M57+N57</f>
        <v>24</v>
      </c>
      <c r="P57" s="1"/>
    </row>
    <row r="58" spans="1:16" ht="21" customHeight="1">
      <c r="A58" s="15"/>
      <c r="B58" s="16" t="s">
        <v>50</v>
      </c>
      <c r="C58" s="124" t="s">
        <v>186</v>
      </c>
      <c r="D58" s="110" t="s">
        <v>118</v>
      </c>
      <c r="E58" s="106" t="s">
        <v>31</v>
      </c>
      <c r="F58" s="23" t="s">
        <v>98</v>
      </c>
      <c r="G58" s="22" t="s">
        <v>65</v>
      </c>
      <c r="H58" s="22">
        <v>3</v>
      </c>
      <c r="I58" s="22" t="s">
        <v>71</v>
      </c>
      <c r="J58" s="22" t="s">
        <v>49</v>
      </c>
      <c r="K58" s="56" t="s">
        <v>74</v>
      </c>
      <c r="L58" s="22">
        <v>3</v>
      </c>
      <c r="M58" s="25">
        <v>72</v>
      </c>
      <c r="N58" s="25">
        <v>0</v>
      </c>
      <c r="O58" s="41">
        <f>M58+N58</f>
        <v>72</v>
      </c>
      <c r="P58" s="1"/>
    </row>
    <row r="59" spans="1:16" ht="21" customHeight="1">
      <c r="A59" s="15"/>
      <c r="B59" s="16" t="s">
        <v>52</v>
      </c>
      <c r="C59" s="124" t="s">
        <v>187</v>
      </c>
      <c r="D59" s="27" t="s">
        <v>119</v>
      </c>
      <c r="E59" s="26" t="s">
        <v>31</v>
      </c>
      <c r="F59" s="23" t="s">
        <v>98</v>
      </c>
      <c r="G59" s="22" t="s">
        <v>65</v>
      </c>
      <c r="H59" s="22">
        <v>3</v>
      </c>
      <c r="I59" s="22" t="s">
        <v>71</v>
      </c>
      <c r="J59" s="22" t="s">
        <v>49</v>
      </c>
      <c r="K59" s="56" t="s">
        <v>74</v>
      </c>
      <c r="L59" s="22">
        <v>3</v>
      </c>
      <c r="M59" s="25">
        <v>72</v>
      </c>
      <c r="N59" s="25">
        <v>0</v>
      </c>
      <c r="O59" s="41">
        <f>M59+N59</f>
        <v>72</v>
      </c>
    </row>
    <row r="60" spans="1:16" ht="21" customHeight="1">
      <c r="A60" s="15"/>
      <c r="B60" s="169" t="s">
        <v>77</v>
      </c>
      <c r="C60" s="170"/>
      <c r="D60" s="171"/>
      <c r="E60" s="21"/>
      <c r="F60" s="21"/>
      <c r="G60" s="21"/>
      <c r="H60" s="21">
        <v>3</v>
      </c>
      <c r="I60" s="51"/>
      <c r="J60" s="52"/>
      <c r="K60" s="52">
        <f>SUM(K54:K59)</f>
        <v>16</v>
      </c>
      <c r="L60" s="53">
        <f>SUM(L54:L59)</f>
        <v>20.5</v>
      </c>
      <c r="M60" s="52">
        <f>SUM(M54:M59)</f>
        <v>264</v>
      </c>
      <c r="N60" s="52">
        <f>SUM(N54:N59)</f>
        <v>96</v>
      </c>
      <c r="O60" s="52">
        <f>SUM(O54:O59)</f>
        <v>360</v>
      </c>
    </row>
    <row r="61" spans="1:16" ht="21" customHeight="1">
      <c r="A61" s="15"/>
      <c r="B61" s="124" t="s">
        <v>204</v>
      </c>
      <c r="C61" s="16" t="s">
        <v>120</v>
      </c>
      <c r="D61" s="18" t="s">
        <v>121</v>
      </c>
      <c r="E61" s="19" t="s">
        <v>31</v>
      </c>
      <c r="F61" s="19" t="s">
        <v>32</v>
      </c>
      <c r="G61" s="19" t="s">
        <v>33</v>
      </c>
      <c r="H61" s="19">
        <v>4</v>
      </c>
      <c r="I61" s="18" t="s">
        <v>43</v>
      </c>
      <c r="J61" s="41" t="s">
        <v>49</v>
      </c>
      <c r="K61" s="60">
        <v>2</v>
      </c>
      <c r="L61" s="46">
        <v>1</v>
      </c>
      <c r="M61" s="41">
        <v>0</v>
      </c>
      <c r="N61" s="41">
        <v>18</v>
      </c>
      <c r="O61" s="60">
        <f>SUM(M61:N61)</f>
        <v>18</v>
      </c>
    </row>
    <row r="62" spans="1:16" ht="21" customHeight="1">
      <c r="A62" s="15"/>
      <c r="B62" s="124" t="s">
        <v>205</v>
      </c>
      <c r="C62" s="16" t="s">
        <v>122</v>
      </c>
      <c r="D62" s="18" t="s">
        <v>51</v>
      </c>
      <c r="E62" s="19" t="s">
        <v>31</v>
      </c>
      <c r="F62" s="19" t="s">
        <v>32</v>
      </c>
      <c r="G62" s="19" t="s">
        <v>33</v>
      </c>
      <c r="H62" s="19">
        <v>4</v>
      </c>
      <c r="I62" s="18" t="s">
        <v>48</v>
      </c>
      <c r="J62" s="41" t="s">
        <v>49</v>
      </c>
      <c r="K62" s="60">
        <v>2</v>
      </c>
      <c r="L62" s="46">
        <v>1</v>
      </c>
      <c r="M62" s="41">
        <v>0</v>
      </c>
      <c r="N62" s="41">
        <v>12</v>
      </c>
      <c r="O62" s="60">
        <f>SUM(M62:N62)</f>
        <v>12</v>
      </c>
    </row>
    <row r="63" spans="1:16" ht="21" customHeight="1">
      <c r="A63" s="15"/>
      <c r="B63" s="169" t="s">
        <v>67</v>
      </c>
      <c r="C63" s="170"/>
      <c r="D63" s="171"/>
      <c r="E63" s="21"/>
      <c r="F63" s="21"/>
      <c r="G63" s="21"/>
      <c r="H63" s="21"/>
      <c r="I63" s="51"/>
      <c r="J63" s="52"/>
      <c r="K63" s="52">
        <f>SUM(K61:K62)</f>
        <v>4</v>
      </c>
      <c r="L63" s="53">
        <f>SUM(L61:L62)</f>
        <v>2</v>
      </c>
      <c r="M63" s="52">
        <f>SUM(M61:M62)</f>
        <v>0</v>
      </c>
      <c r="N63" s="52">
        <f>SUM(N61:N62)</f>
        <v>30</v>
      </c>
      <c r="O63" s="52">
        <f>SUM(O61:O62)</f>
        <v>30</v>
      </c>
      <c r="P63" s="1" t="s">
        <v>78</v>
      </c>
    </row>
    <row r="64" spans="1:16" ht="21" customHeight="1">
      <c r="A64" s="15"/>
      <c r="B64" s="16" t="s">
        <v>28</v>
      </c>
      <c r="C64" s="124" t="s">
        <v>188</v>
      </c>
      <c r="D64" s="109" t="s">
        <v>123</v>
      </c>
      <c r="E64" s="105" t="s">
        <v>31</v>
      </c>
      <c r="F64" s="25" t="s">
        <v>98</v>
      </c>
      <c r="G64" s="25" t="s">
        <v>47</v>
      </c>
      <c r="H64" s="25">
        <v>4</v>
      </c>
      <c r="I64" s="18" t="s">
        <v>71</v>
      </c>
      <c r="J64" s="25" t="s">
        <v>35</v>
      </c>
      <c r="K64" s="54">
        <v>6</v>
      </c>
      <c r="L64" s="55">
        <v>3.5</v>
      </c>
      <c r="M64" s="25">
        <v>18</v>
      </c>
      <c r="N64" s="25">
        <v>36</v>
      </c>
      <c r="O64" s="41">
        <f>SUM(M64:N64)</f>
        <v>54</v>
      </c>
    </row>
    <row r="65" spans="1:16" ht="21" customHeight="1">
      <c r="A65" s="15"/>
      <c r="B65" s="16" t="s">
        <v>37</v>
      </c>
      <c r="C65" s="124" t="s">
        <v>189</v>
      </c>
      <c r="D65" s="109" t="s">
        <v>124</v>
      </c>
      <c r="E65" s="107" t="s">
        <v>31</v>
      </c>
      <c r="F65" s="25" t="s">
        <v>98</v>
      </c>
      <c r="G65" s="23" t="s">
        <v>47</v>
      </c>
      <c r="H65" s="23">
        <v>4</v>
      </c>
      <c r="I65" s="18" t="s">
        <v>71</v>
      </c>
      <c r="J65" s="23" t="s">
        <v>35</v>
      </c>
      <c r="K65" s="54">
        <v>6</v>
      </c>
      <c r="L65" s="55">
        <v>3.5</v>
      </c>
      <c r="M65" s="25">
        <v>18</v>
      </c>
      <c r="N65" s="25">
        <v>36</v>
      </c>
      <c r="O65" s="41">
        <f>SUM(M65:N65)</f>
        <v>54</v>
      </c>
    </row>
    <row r="66" spans="1:16" ht="21" customHeight="1">
      <c r="A66" s="15"/>
      <c r="B66" s="16" t="s">
        <v>40</v>
      </c>
      <c r="C66" s="124" t="s">
        <v>190</v>
      </c>
      <c r="D66" s="116" t="s">
        <v>125</v>
      </c>
      <c r="E66" s="115" t="s">
        <v>116</v>
      </c>
      <c r="F66" s="44" t="s">
        <v>98</v>
      </c>
      <c r="G66" s="44" t="s">
        <v>47</v>
      </c>
      <c r="H66" s="44">
        <v>4</v>
      </c>
      <c r="I66" s="84" t="s">
        <v>71</v>
      </c>
      <c r="J66" s="44" t="s">
        <v>49</v>
      </c>
      <c r="K66" s="42">
        <v>6</v>
      </c>
      <c r="L66" s="43">
        <v>3.5</v>
      </c>
      <c r="M66" s="44">
        <v>18</v>
      </c>
      <c r="N66" s="44">
        <v>36</v>
      </c>
      <c r="O66" s="45">
        <f>SUM(M66:N66)</f>
        <v>54</v>
      </c>
    </row>
    <row r="67" spans="1:16" ht="21" customHeight="1">
      <c r="A67" s="15"/>
      <c r="B67" s="16" t="s">
        <v>44</v>
      </c>
      <c r="C67" s="124" t="s">
        <v>191</v>
      </c>
      <c r="D67" s="110" t="s">
        <v>126</v>
      </c>
      <c r="E67" s="107" t="s">
        <v>31</v>
      </c>
      <c r="F67" s="23" t="s">
        <v>98</v>
      </c>
      <c r="G67" s="23" t="s">
        <v>65</v>
      </c>
      <c r="H67" s="23">
        <v>4</v>
      </c>
      <c r="I67" s="18" t="s">
        <v>71</v>
      </c>
      <c r="J67" s="22" t="s">
        <v>49</v>
      </c>
      <c r="K67" s="56" t="s">
        <v>74</v>
      </c>
      <c r="L67" s="55">
        <v>3</v>
      </c>
      <c r="M67" s="25">
        <v>72</v>
      </c>
      <c r="N67" s="25">
        <v>0</v>
      </c>
      <c r="O67" s="59">
        <f>M67+N67</f>
        <v>72</v>
      </c>
    </row>
    <row r="68" spans="1:16" ht="21" customHeight="1">
      <c r="A68" s="15"/>
      <c r="B68" s="16" t="s">
        <v>50</v>
      </c>
      <c r="C68" s="124" t="s">
        <v>192</v>
      </c>
      <c r="D68" s="110" t="s">
        <v>127</v>
      </c>
      <c r="E68" s="107" t="s">
        <v>31</v>
      </c>
      <c r="F68" s="23" t="s">
        <v>98</v>
      </c>
      <c r="G68" s="23" t="s">
        <v>65</v>
      </c>
      <c r="H68" s="23">
        <v>4</v>
      </c>
      <c r="I68" s="18" t="s">
        <v>71</v>
      </c>
      <c r="J68" s="22" t="s">
        <v>49</v>
      </c>
      <c r="K68" s="56" t="s">
        <v>76</v>
      </c>
      <c r="L68" s="55">
        <v>2</v>
      </c>
      <c r="M68" s="25">
        <v>24</v>
      </c>
      <c r="N68" s="25">
        <v>0</v>
      </c>
      <c r="O68" s="59">
        <f>M68+N68</f>
        <v>24</v>
      </c>
    </row>
    <row r="69" spans="1:16" ht="21" customHeight="1">
      <c r="A69" s="15"/>
      <c r="B69" s="16" t="s">
        <v>52</v>
      </c>
      <c r="C69" s="124" t="s">
        <v>206</v>
      </c>
      <c r="D69" s="140" t="s">
        <v>128</v>
      </c>
      <c r="E69" s="107" t="s">
        <v>31</v>
      </c>
      <c r="F69" s="23" t="s">
        <v>98</v>
      </c>
      <c r="G69" s="23" t="s">
        <v>65</v>
      </c>
      <c r="H69" s="23">
        <v>4</v>
      </c>
      <c r="I69" s="18" t="s">
        <v>71</v>
      </c>
      <c r="J69" s="22" t="s">
        <v>49</v>
      </c>
      <c r="K69" s="85" t="s">
        <v>66</v>
      </c>
      <c r="L69" s="86">
        <v>1</v>
      </c>
      <c r="M69" s="87">
        <v>24</v>
      </c>
      <c r="N69" s="87">
        <v>0</v>
      </c>
      <c r="O69" s="88">
        <f>M69+N69</f>
        <v>24</v>
      </c>
    </row>
    <row r="70" spans="1:16" ht="21" customHeight="1">
      <c r="A70" s="15"/>
      <c r="B70" s="16" t="s">
        <v>55</v>
      </c>
      <c r="C70" s="124" t="s">
        <v>207</v>
      </c>
      <c r="D70" s="140" t="s">
        <v>129</v>
      </c>
      <c r="E70" s="107" t="s">
        <v>31</v>
      </c>
      <c r="F70" s="23" t="s">
        <v>98</v>
      </c>
      <c r="G70" s="23" t="s">
        <v>65</v>
      </c>
      <c r="H70" s="23">
        <v>4</v>
      </c>
      <c r="I70" s="18" t="s">
        <v>71</v>
      </c>
      <c r="J70" s="22" t="s">
        <v>49</v>
      </c>
      <c r="K70" s="85" t="s">
        <v>130</v>
      </c>
      <c r="L70" s="86">
        <v>4</v>
      </c>
      <c r="M70" s="87">
        <v>96</v>
      </c>
      <c r="N70" s="87">
        <v>0</v>
      </c>
      <c r="O70" s="88">
        <f>M70+N70</f>
        <v>96</v>
      </c>
    </row>
    <row r="71" spans="1:16" ht="21" customHeight="1">
      <c r="A71" s="15"/>
      <c r="B71" s="169" t="s">
        <v>77</v>
      </c>
      <c r="C71" s="170"/>
      <c r="D71" s="172"/>
      <c r="E71" s="21"/>
      <c r="F71" s="21"/>
      <c r="G71" s="21"/>
      <c r="H71" s="51">
        <v>4</v>
      </c>
      <c r="I71" s="51"/>
      <c r="J71" s="52"/>
      <c r="K71" s="52">
        <f>SUM(K64:K70)</f>
        <v>18</v>
      </c>
      <c r="L71" s="53">
        <f>SUM(L64:L70)</f>
        <v>20.5</v>
      </c>
      <c r="M71" s="52">
        <f>SUM(M64:M70)</f>
        <v>270</v>
      </c>
      <c r="N71" s="52">
        <f>SUM(N64:N70)</f>
        <v>108</v>
      </c>
      <c r="O71" s="52">
        <f>M71+N71</f>
        <v>378</v>
      </c>
    </row>
    <row r="72" spans="1:16" ht="21" customHeight="1">
      <c r="A72" s="15"/>
      <c r="B72" s="119" t="s">
        <v>169</v>
      </c>
      <c r="C72" s="118">
        <v>1800004</v>
      </c>
      <c r="D72" s="28" t="s">
        <v>131</v>
      </c>
      <c r="E72" s="28" t="s">
        <v>31</v>
      </c>
      <c r="F72" s="61" t="s">
        <v>32</v>
      </c>
      <c r="G72" s="28" t="s">
        <v>47</v>
      </c>
      <c r="H72" s="120">
        <v>4</v>
      </c>
      <c r="I72" s="121" t="s">
        <v>60</v>
      </c>
      <c r="J72" s="59" t="s">
        <v>49</v>
      </c>
      <c r="K72" s="122">
        <v>1.5</v>
      </c>
      <c r="L72" s="123">
        <v>1</v>
      </c>
      <c r="M72" s="122">
        <v>4</v>
      </c>
      <c r="N72" s="59">
        <v>12</v>
      </c>
      <c r="O72" s="122">
        <f>SUM(M72:N72)</f>
        <v>16</v>
      </c>
      <c r="P72" s="1" t="s">
        <v>132</v>
      </c>
    </row>
    <row r="73" spans="1:16" ht="21" customHeight="1">
      <c r="A73" s="15"/>
      <c r="B73" s="119" t="s">
        <v>37</v>
      </c>
      <c r="C73" s="128" t="s">
        <v>195</v>
      </c>
      <c r="D73" s="109" t="s">
        <v>133</v>
      </c>
      <c r="E73" s="107" t="s">
        <v>31</v>
      </c>
      <c r="F73" s="25" t="s">
        <v>98</v>
      </c>
      <c r="G73" s="23" t="s">
        <v>47</v>
      </c>
      <c r="H73" s="23">
        <v>5</v>
      </c>
      <c r="I73" s="18" t="s">
        <v>71</v>
      </c>
      <c r="J73" s="19" t="s">
        <v>49</v>
      </c>
      <c r="K73" s="60">
        <v>9</v>
      </c>
      <c r="L73" s="57">
        <v>3.5</v>
      </c>
      <c r="M73" s="25">
        <v>26</v>
      </c>
      <c r="N73" s="25">
        <v>28</v>
      </c>
      <c r="O73" s="41">
        <f t="shared" ref="O73:O78" si="6">SUM(M73:N73)</f>
        <v>54</v>
      </c>
      <c r="P73" s="1"/>
    </row>
    <row r="74" spans="1:16" ht="21" customHeight="1">
      <c r="A74" s="15"/>
      <c r="B74" s="119" t="s">
        <v>40</v>
      </c>
      <c r="C74" s="129" t="s">
        <v>196</v>
      </c>
      <c r="D74" s="109" t="s">
        <v>134</v>
      </c>
      <c r="E74" s="107" t="s">
        <v>31</v>
      </c>
      <c r="F74" s="25" t="s">
        <v>98</v>
      </c>
      <c r="G74" s="23" t="s">
        <v>47</v>
      </c>
      <c r="H74" s="23">
        <v>5</v>
      </c>
      <c r="I74" s="18" t="s">
        <v>71</v>
      </c>
      <c r="J74" s="19" t="s">
        <v>49</v>
      </c>
      <c r="K74" s="60">
        <v>9</v>
      </c>
      <c r="L74" s="57">
        <v>3.5</v>
      </c>
      <c r="M74" s="25">
        <v>26</v>
      </c>
      <c r="N74" s="25">
        <v>28</v>
      </c>
      <c r="O74" s="41">
        <f t="shared" si="6"/>
        <v>54</v>
      </c>
    </row>
    <row r="75" spans="1:16" ht="21" customHeight="1">
      <c r="A75" s="15"/>
      <c r="B75" s="119" t="s">
        <v>44</v>
      </c>
      <c r="C75" s="129" t="s">
        <v>197</v>
      </c>
      <c r="D75" s="110" t="s">
        <v>135</v>
      </c>
      <c r="E75" s="117" t="s">
        <v>31</v>
      </c>
      <c r="F75" s="25" t="s">
        <v>98</v>
      </c>
      <c r="G75" s="61" t="s">
        <v>65</v>
      </c>
      <c r="H75" s="61">
        <v>5</v>
      </c>
      <c r="I75" s="22" t="s">
        <v>71</v>
      </c>
      <c r="J75" s="19" t="s">
        <v>49</v>
      </c>
      <c r="K75" s="24" t="s">
        <v>66</v>
      </c>
      <c r="L75" s="89">
        <v>1</v>
      </c>
      <c r="M75" s="59">
        <v>24</v>
      </c>
      <c r="N75" s="59">
        <v>0</v>
      </c>
      <c r="O75" s="59">
        <f t="shared" si="6"/>
        <v>24</v>
      </c>
    </row>
    <row r="76" spans="1:16" ht="21" customHeight="1">
      <c r="A76" s="15"/>
      <c r="B76" s="119" t="s">
        <v>50</v>
      </c>
      <c r="C76" s="129" t="s">
        <v>198</v>
      </c>
      <c r="D76" s="62" t="s">
        <v>136</v>
      </c>
      <c r="E76" s="117" t="s">
        <v>31</v>
      </c>
      <c r="F76" s="25" t="s">
        <v>98</v>
      </c>
      <c r="G76" s="61" t="s">
        <v>65</v>
      </c>
      <c r="H76" s="61">
        <v>5</v>
      </c>
      <c r="I76" s="18" t="s">
        <v>71</v>
      </c>
      <c r="J76" s="19" t="s">
        <v>49</v>
      </c>
      <c r="K76" s="24" t="s">
        <v>130</v>
      </c>
      <c r="L76" s="46">
        <v>4</v>
      </c>
      <c r="M76" s="19">
        <v>96</v>
      </c>
      <c r="N76" s="41">
        <v>0</v>
      </c>
      <c r="O76" s="59">
        <f t="shared" si="6"/>
        <v>96</v>
      </c>
    </row>
    <row r="77" spans="1:16" ht="21" customHeight="1">
      <c r="A77" s="15"/>
      <c r="B77" s="119" t="s">
        <v>52</v>
      </c>
      <c r="C77" s="129" t="s">
        <v>199</v>
      </c>
      <c r="D77" s="109" t="s">
        <v>137</v>
      </c>
      <c r="E77" s="117" t="s">
        <v>31</v>
      </c>
      <c r="F77" s="25" t="s">
        <v>98</v>
      </c>
      <c r="G77" s="61" t="s">
        <v>65</v>
      </c>
      <c r="H77" s="61">
        <v>5</v>
      </c>
      <c r="I77" s="18" t="s">
        <v>71</v>
      </c>
      <c r="J77" s="19" t="s">
        <v>49</v>
      </c>
      <c r="K77" s="24" t="s">
        <v>130</v>
      </c>
      <c r="L77" s="46">
        <v>4</v>
      </c>
      <c r="M77" s="19">
        <v>96</v>
      </c>
      <c r="N77" s="41">
        <v>0</v>
      </c>
      <c r="O77" s="59">
        <f t="shared" si="6"/>
        <v>96</v>
      </c>
      <c r="P77" s="1"/>
    </row>
    <row r="78" spans="1:16" ht="21" customHeight="1">
      <c r="A78" s="15"/>
      <c r="B78" s="119" t="s">
        <v>55</v>
      </c>
      <c r="C78" s="130" t="s">
        <v>200</v>
      </c>
      <c r="D78" s="141" t="s">
        <v>138</v>
      </c>
      <c r="E78" s="107" t="s">
        <v>31</v>
      </c>
      <c r="F78" s="25" t="s">
        <v>98</v>
      </c>
      <c r="G78" s="23" t="s">
        <v>47</v>
      </c>
      <c r="H78" s="145">
        <v>5</v>
      </c>
      <c r="I78" s="132" t="s">
        <v>71</v>
      </c>
      <c r="J78" s="146" t="s">
        <v>49</v>
      </c>
      <c r="K78" s="126" t="s">
        <v>130</v>
      </c>
      <c r="L78" s="147">
        <v>4</v>
      </c>
      <c r="M78" s="148">
        <v>96</v>
      </c>
      <c r="N78" s="148">
        <v>0</v>
      </c>
      <c r="O78" s="149">
        <f t="shared" si="6"/>
        <v>96</v>
      </c>
      <c r="P78" s="1"/>
    </row>
    <row r="79" spans="1:16" ht="21" customHeight="1">
      <c r="A79" s="15"/>
      <c r="B79" s="119" t="s">
        <v>61</v>
      </c>
      <c r="C79" s="131" t="s">
        <v>201</v>
      </c>
      <c r="D79" s="142" t="s">
        <v>139</v>
      </c>
      <c r="E79" s="107" t="s">
        <v>31</v>
      </c>
      <c r="F79" s="23" t="s">
        <v>98</v>
      </c>
      <c r="G79" s="23" t="s">
        <v>65</v>
      </c>
      <c r="H79" s="145">
        <v>6</v>
      </c>
      <c r="I79" s="132" t="s">
        <v>71</v>
      </c>
      <c r="J79" s="150" t="s">
        <v>49</v>
      </c>
      <c r="K79" s="151" t="s">
        <v>66</v>
      </c>
      <c r="L79" s="147">
        <v>1</v>
      </c>
      <c r="M79" s="148">
        <v>24</v>
      </c>
      <c r="N79" s="148">
        <v>0</v>
      </c>
      <c r="O79" s="152">
        <f>M79+N79</f>
        <v>24</v>
      </c>
    </row>
    <row r="80" spans="1:16" ht="21" customHeight="1">
      <c r="A80" s="15"/>
      <c r="B80" s="119" t="s">
        <v>63</v>
      </c>
      <c r="C80" s="131" t="s">
        <v>202</v>
      </c>
      <c r="D80" s="143" t="s">
        <v>140</v>
      </c>
      <c r="E80" s="107" t="s">
        <v>31</v>
      </c>
      <c r="F80" s="23" t="s">
        <v>98</v>
      </c>
      <c r="G80" s="23" t="s">
        <v>65</v>
      </c>
      <c r="H80" s="145">
        <v>6</v>
      </c>
      <c r="I80" s="132" t="s">
        <v>71</v>
      </c>
      <c r="J80" s="150" t="s">
        <v>49</v>
      </c>
      <c r="K80" s="151" t="s">
        <v>130</v>
      </c>
      <c r="L80" s="147">
        <v>4</v>
      </c>
      <c r="M80" s="148">
        <v>96</v>
      </c>
      <c r="N80" s="148">
        <v>0</v>
      </c>
      <c r="O80" s="152">
        <f>M80+N80</f>
        <v>96</v>
      </c>
      <c r="P80" s="1"/>
    </row>
    <row r="81" spans="1:16" ht="21" customHeight="1">
      <c r="A81" s="15"/>
      <c r="B81" s="119" t="s">
        <v>141</v>
      </c>
      <c r="C81" s="131" t="s">
        <v>203</v>
      </c>
      <c r="D81" s="144" t="s">
        <v>142</v>
      </c>
      <c r="E81" s="117" t="s">
        <v>31</v>
      </c>
      <c r="F81" s="19" t="s">
        <v>143</v>
      </c>
      <c r="G81" s="19" t="s">
        <v>65</v>
      </c>
      <c r="H81" s="146">
        <v>6</v>
      </c>
      <c r="I81" s="132" t="s">
        <v>71</v>
      </c>
      <c r="J81" s="149" t="s">
        <v>49</v>
      </c>
      <c r="K81" s="126" t="s">
        <v>144</v>
      </c>
      <c r="L81" s="153">
        <v>11</v>
      </c>
      <c r="M81" s="146">
        <v>264</v>
      </c>
      <c r="N81" s="149">
        <v>0</v>
      </c>
      <c r="O81" s="152">
        <f t="shared" ref="O81" si="7">SUM(M81:N81)</f>
        <v>264</v>
      </c>
      <c r="P81" s="1"/>
    </row>
    <row r="82" spans="1:16" ht="21" customHeight="1">
      <c r="A82" s="15"/>
      <c r="B82" s="169" t="s">
        <v>77</v>
      </c>
      <c r="C82" s="173"/>
      <c r="D82" s="171"/>
      <c r="E82" s="21"/>
      <c r="F82" s="21"/>
      <c r="G82" s="21"/>
      <c r="H82" s="21"/>
      <c r="I82" s="51"/>
      <c r="J82" s="52"/>
      <c r="K82" s="52">
        <v>20</v>
      </c>
      <c r="L82" s="53">
        <f>SUM(L73:L81)</f>
        <v>36</v>
      </c>
      <c r="M82" s="52">
        <f>SUM(M73:M81)</f>
        <v>748</v>
      </c>
      <c r="N82" s="52">
        <f>SUM(N73:N81)</f>
        <v>56</v>
      </c>
      <c r="O82" s="52">
        <f>SUM(O73:O81)</f>
        <v>804</v>
      </c>
    </row>
    <row r="83" spans="1:16" ht="21" customHeight="1">
      <c r="A83" s="15"/>
      <c r="B83" s="24" t="s">
        <v>28</v>
      </c>
      <c r="C83" s="126" t="s">
        <v>194</v>
      </c>
      <c r="D83" s="18" t="s">
        <v>145</v>
      </c>
      <c r="E83" s="18" t="s">
        <v>31</v>
      </c>
      <c r="F83" s="19" t="s">
        <v>32</v>
      </c>
      <c r="G83" s="18" t="s">
        <v>65</v>
      </c>
      <c r="H83" s="18">
        <v>6</v>
      </c>
      <c r="I83" s="18" t="s">
        <v>71</v>
      </c>
      <c r="J83" s="18" t="s">
        <v>49</v>
      </c>
      <c r="K83" s="18" t="s">
        <v>66</v>
      </c>
      <c r="L83" s="46">
        <v>1</v>
      </c>
      <c r="M83" s="18">
        <v>24</v>
      </c>
      <c r="N83" s="18">
        <v>0</v>
      </c>
      <c r="O83" s="59">
        <f>SUM(M83:N83)</f>
        <v>24</v>
      </c>
    </row>
    <row r="84" spans="1:16" ht="21" customHeight="1">
      <c r="A84" s="15"/>
      <c r="B84" s="24" t="s">
        <v>37</v>
      </c>
      <c r="C84" s="24"/>
      <c r="D84" s="18" t="s">
        <v>146</v>
      </c>
      <c r="E84" s="18" t="s">
        <v>116</v>
      </c>
      <c r="F84" s="19" t="s">
        <v>32</v>
      </c>
      <c r="G84" s="18"/>
      <c r="H84" s="18"/>
      <c r="I84" s="18"/>
      <c r="J84" s="18"/>
      <c r="K84" s="18"/>
      <c r="L84" s="46">
        <v>8</v>
      </c>
      <c r="M84" s="59">
        <v>0</v>
      </c>
      <c r="N84" s="59">
        <f>L84*16</f>
        <v>128</v>
      </c>
      <c r="O84" s="59">
        <f>SUM(M84:N84)</f>
        <v>128</v>
      </c>
    </row>
    <row r="85" spans="1:16" ht="16.5" customHeight="1">
      <c r="A85" s="15"/>
      <c r="B85" s="24" t="s">
        <v>40</v>
      </c>
      <c r="C85" s="24"/>
      <c r="D85" s="18" t="s">
        <v>147</v>
      </c>
      <c r="E85" s="19"/>
      <c r="F85" s="63"/>
      <c r="G85" s="19"/>
      <c r="H85" s="19"/>
      <c r="I85" s="18"/>
      <c r="J85" s="41"/>
      <c r="K85" s="41"/>
      <c r="L85" s="46">
        <v>18</v>
      </c>
      <c r="M85" s="59">
        <v>0</v>
      </c>
      <c r="N85" s="59">
        <v>0</v>
      </c>
      <c r="O85" s="59">
        <f>SUM(M85:N85)</f>
        <v>0</v>
      </c>
    </row>
    <row r="86" spans="1:16" ht="18.75" customHeight="1">
      <c r="A86" s="15"/>
      <c r="B86" s="64"/>
      <c r="C86" s="64"/>
      <c r="D86" s="65"/>
      <c r="E86" s="66"/>
      <c r="F86" s="67"/>
      <c r="G86" s="66"/>
      <c r="H86" s="66"/>
      <c r="I86" s="65"/>
      <c r="J86" s="64"/>
      <c r="K86" s="90"/>
      <c r="L86" s="90"/>
      <c r="M86" s="91"/>
      <c r="N86" s="91"/>
      <c r="O86" s="91"/>
    </row>
    <row r="87" spans="1:16" ht="33" customHeight="1">
      <c r="A87" s="15"/>
      <c r="B87" s="68"/>
      <c r="C87" s="68"/>
      <c r="D87" s="69"/>
      <c r="E87" s="69"/>
      <c r="F87" s="70"/>
      <c r="G87" s="69"/>
      <c r="H87" s="155" t="s">
        <v>148</v>
      </c>
      <c r="I87" s="155"/>
      <c r="J87" s="155"/>
      <c r="K87" s="155"/>
      <c r="L87" s="155"/>
      <c r="M87" s="155"/>
      <c r="N87" s="155"/>
      <c r="O87" s="155"/>
    </row>
    <row r="88" spans="1:16" ht="18.75" customHeight="1">
      <c r="A88" s="15"/>
      <c r="B88" s="68"/>
      <c r="C88" s="68"/>
      <c r="D88" s="71" t="s">
        <v>149</v>
      </c>
      <c r="E88" s="71" t="s">
        <v>150</v>
      </c>
      <c r="F88" s="71" t="s">
        <v>151</v>
      </c>
      <c r="G88" s="72" t="s">
        <v>152</v>
      </c>
      <c r="H88" s="73" t="s">
        <v>153</v>
      </c>
      <c r="I88" s="92" t="s">
        <v>154</v>
      </c>
      <c r="J88" s="92" t="s">
        <v>155</v>
      </c>
      <c r="K88" s="92" t="s">
        <v>156</v>
      </c>
      <c r="L88" s="92" t="s">
        <v>157</v>
      </c>
      <c r="M88" s="92" t="s">
        <v>158</v>
      </c>
      <c r="N88" s="92" t="s">
        <v>159</v>
      </c>
      <c r="O88" s="92" t="s">
        <v>160</v>
      </c>
    </row>
    <row r="89" spans="1:16" ht="18.75" customHeight="1">
      <c r="A89" s="15"/>
      <c r="B89" s="68"/>
      <c r="C89" s="68"/>
      <c r="D89" s="72" t="s">
        <v>161</v>
      </c>
      <c r="E89" s="74">
        <f>O27+O40+O53+O63+O72+O83+O84</f>
        <v>748</v>
      </c>
      <c r="F89" s="75">
        <f>E89/$E$91</f>
        <v>0.26543647977288859</v>
      </c>
      <c r="G89" s="76">
        <f>L27+L40+L53+L63+L83+L84+L85</f>
        <v>60.5</v>
      </c>
      <c r="H89" s="159" t="s">
        <v>162</v>
      </c>
      <c r="I89" s="71">
        <v>1</v>
      </c>
      <c r="J89" s="93"/>
      <c r="K89" s="94">
        <v>1</v>
      </c>
      <c r="L89" s="94">
        <v>5</v>
      </c>
      <c r="M89" s="95">
        <v>9</v>
      </c>
      <c r="N89" s="95">
        <v>1</v>
      </c>
      <c r="O89" s="96">
        <f>SUM(J89:N89)</f>
        <v>16</v>
      </c>
    </row>
    <row r="90" spans="1:16" ht="18.75" customHeight="1">
      <c r="A90" s="15"/>
      <c r="B90" s="68"/>
      <c r="C90" s="68"/>
      <c r="D90" s="72" t="s">
        <v>163</v>
      </c>
      <c r="E90" s="74">
        <f>O32+O47+O60+O71+O82</f>
        <v>2070</v>
      </c>
      <c r="F90" s="75">
        <f t="shared" ref="F90:F91" si="8">E90/$E$91</f>
        <v>0.73456352022711147</v>
      </c>
      <c r="G90" s="77">
        <f>L32+L47+L60+L71+L82</f>
        <v>105.5</v>
      </c>
      <c r="H90" s="159"/>
      <c r="I90" s="71">
        <v>2</v>
      </c>
      <c r="J90" s="93">
        <v>2</v>
      </c>
      <c r="K90" s="94"/>
      <c r="L90" s="94">
        <v>8</v>
      </c>
      <c r="M90" s="95">
        <v>9</v>
      </c>
      <c r="N90" s="95">
        <v>1</v>
      </c>
      <c r="O90" s="96">
        <f t="shared" ref="O90:O92" si="9">SUM(J90:N90)</f>
        <v>20</v>
      </c>
    </row>
    <row r="91" spans="1:16" ht="18.75" customHeight="1">
      <c r="A91" s="15"/>
      <c r="B91" s="68"/>
      <c r="C91" s="68"/>
      <c r="D91" s="72" t="s">
        <v>164</v>
      </c>
      <c r="E91" s="74">
        <f>SUM(E89:E90)</f>
        <v>2818</v>
      </c>
      <c r="F91" s="75">
        <f t="shared" si="8"/>
        <v>1</v>
      </c>
      <c r="G91" s="76">
        <f>SUM(G89:G90)</f>
        <v>166</v>
      </c>
      <c r="H91" s="159" t="s">
        <v>165</v>
      </c>
      <c r="I91" s="71">
        <v>3</v>
      </c>
      <c r="J91" s="93"/>
      <c r="K91" s="94"/>
      <c r="L91" s="94">
        <v>7</v>
      </c>
      <c r="M91" s="95">
        <v>12</v>
      </c>
      <c r="N91" s="95">
        <v>1</v>
      </c>
      <c r="O91" s="96">
        <f t="shared" si="9"/>
        <v>20</v>
      </c>
    </row>
    <row r="92" spans="1:16" ht="18.75" customHeight="1">
      <c r="A92" s="15"/>
      <c r="B92" s="68"/>
      <c r="C92" s="68"/>
      <c r="D92" s="156"/>
      <c r="E92" s="156"/>
      <c r="F92" s="156"/>
      <c r="G92" s="156"/>
      <c r="H92" s="159"/>
      <c r="I92" s="71">
        <v>4</v>
      </c>
      <c r="J92" s="93"/>
      <c r="K92" s="94"/>
      <c r="L92" s="94">
        <v>10</v>
      </c>
      <c r="M92" s="95">
        <v>9</v>
      </c>
      <c r="N92" s="95">
        <v>1</v>
      </c>
      <c r="O92" s="96">
        <f t="shared" si="9"/>
        <v>20</v>
      </c>
    </row>
    <row r="93" spans="1:16" ht="18.75" customHeight="1">
      <c r="A93" s="15"/>
      <c r="B93" s="68"/>
      <c r="C93" s="68"/>
      <c r="D93" s="72" t="s">
        <v>166</v>
      </c>
      <c r="E93" s="74">
        <f>N27+N32+N40+N47+N53+N60+N63+N71+N82+N84+N72</f>
        <v>1016</v>
      </c>
      <c r="F93" s="78">
        <f>E93/$E$95</f>
        <v>0.36053938963804116</v>
      </c>
      <c r="G93" s="79"/>
      <c r="H93" s="160" t="s">
        <v>167</v>
      </c>
      <c r="I93" s="163">
        <v>5</v>
      </c>
      <c r="J93" s="165"/>
      <c r="K93" s="97"/>
      <c r="L93" s="98">
        <v>13</v>
      </c>
      <c r="M93" s="95">
        <v>6</v>
      </c>
      <c r="N93" s="95">
        <v>1</v>
      </c>
      <c r="O93" s="167">
        <v>20</v>
      </c>
    </row>
    <row r="94" spans="1:16" ht="18.75" customHeight="1">
      <c r="B94" s="68"/>
      <c r="C94" s="68"/>
      <c r="D94" s="72" t="s">
        <v>168</v>
      </c>
      <c r="E94" s="77">
        <f>M27+M32+M40+M47+M53+M60+M63+M71+M82+M83+M72</f>
        <v>1802</v>
      </c>
      <c r="F94" s="78">
        <f>E94/$E$95</f>
        <v>0.63946061036195878</v>
      </c>
      <c r="G94" s="79"/>
      <c r="H94" s="161"/>
      <c r="I94" s="164"/>
      <c r="J94" s="166"/>
      <c r="K94" s="99"/>
      <c r="L94" s="94"/>
      <c r="M94" s="95"/>
      <c r="N94" s="95"/>
      <c r="O94" s="168"/>
    </row>
    <row r="95" spans="1:16" ht="18.75" customHeight="1">
      <c r="B95" s="68"/>
      <c r="C95" s="68"/>
      <c r="D95" s="72" t="s">
        <v>164</v>
      </c>
      <c r="E95" s="77">
        <f>SUM(E93:E94)</f>
        <v>2818</v>
      </c>
      <c r="F95" s="78">
        <f>E95/$E$95</f>
        <v>1</v>
      </c>
      <c r="G95" s="79"/>
      <c r="H95" s="161"/>
      <c r="I95" s="163">
        <v>6</v>
      </c>
      <c r="J95" s="165"/>
      <c r="K95" s="97">
        <v>1</v>
      </c>
      <c r="L95" s="94">
        <v>16</v>
      </c>
      <c r="M95" s="95"/>
      <c r="N95" s="95"/>
      <c r="O95" s="167">
        <v>16</v>
      </c>
    </row>
    <row r="96" spans="1:16" ht="18.75" customHeight="1">
      <c r="B96" s="80"/>
      <c r="C96" s="80"/>
      <c r="D96" s="72"/>
      <c r="E96" s="81"/>
      <c r="F96" s="82"/>
      <c r="G96" s="79"/>
      <c r="H96" s="162"/>
      <c r="I96" s="164"/>
      <c r="J96" s="166"/>
      <c r="K96" s="99"/>
      <c r="L96" s="94"/>
      <c r="M96" s="95"/>
      <c r="N96" s="95"/>
      <c r="O96" s="168"/>
    </row>
    <row r="97" spans="2:15">
      <c r="B97" s="68"/>
      <c r="C97" s="68"/>
      <c r="D97" s="82"/>
      <c r="E97" s="77"/>
      <c r="F97" s="82"/>
      <c r="G97" s="82"/>
      <c r="H97" s="157" t="s">
        <v>164</v>
      </c>
      <c r="I97" s="158"/>
      <c r="J97" s="100">
        <f>SUM(J89:J96)</f>
        <v>2</v>
      </c>
      <c r="K97" s="101">
        <f>SUM(K89:K95)</f>
        <v>2</v>
      </c>
      <c r="L97" s="101">
        <f>SUM(L89:L96)</f>
        <v>59</v>
      </c>
      <c r="M97" s="100">
        <f>SUM(M89:M96)</f>
        <v>45</v>
      </c>
      <c r="N97" s="100">
        <f>SUM(N89:N96)</f>
        <v>5</v>
      </c>
      <c r="O97" s="102">
        <f>SUM(J97:N97)</f>
        <v>113</v>
      </c>
    </row>
    <row r="98" spans="2:15">
      <c r="B98" s="83"/>
      <c r="C98" s="83"/>
      <c r="D98" s="2"/>
      <c r="E98" s="2"/>
      <c r="F98" s="2"/>
      <c r="G98" s="2"/>
      <c r="H98" s="2"/>
      <c r="I98" s="103"/>
      <c r="J98" s="83"/>
      <c r="K98" s="2"/>
      <c r="L98" s="104"/>
      <c r="M98" s="2"/>
      <c r="N98" s="2"/>
      <c r="O98" s="2"/>
    </row>
  </sheetData>
  <sheetProtection formatCells="0" insertHyperlinks="0" autoFilter="0"/>
  <mergeCells count="22">
    <mergeCell ref="D9:O9"/>
    <mergeCell ref="B27:D27"/>
    <mergeCell ref="B32:D32"/>
    <mergeCell ref="B40:D40"/>
    <mergeCell ref="B47:D47"/>
    <mergeCell ref="B53:D53"/>
    <mergeCell ref="B60:D60"/>
    <mergeCell ref="B63:D63"/>
    <mergeCell ref="B71:D71"/>
    <mergeCell ref="B82:D82"/>
    <mergeCell ref="H87:O87"/>
    <mergeCell ref="D92:G92"/>
    <mergeCell ref="H97:I97"/>
    <mergeCell ref="H89:H90"/>
    <mergeCell ref="H91:H92"/>
    <mergeCell ref="H93:H96"/>
    <mergeCell ref="I93:I94"/>
    <mergeCell ref="I95:I96"/>
    <mergeCell ref="J93:J94"/>
    <mergeCell ref="J95:J96"/>
    <mergeCell ref="O93:O94"/>
    <mergeCell ref="O95:O96"/>
  </mergeCells>
  <phoneticPr fontId="23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2.xml><?xml version="1.0" encoding="utf-8"?>
<mergeFile xmlns="https://web.wps.cn/et/2018/main" xmlns:s="http://schemas.openxmlformats.org/spreadsheetml/2006/main">
  <listFile/>
</mergeFile>
</file>

<file path=customXml/item3.xml><?xml version="1.0" encoding="utf-8"?>
<comments xmlns="https://web.wps.cn/et/2018/main" xmlns:s="http://schemas.openxmlformats.org/spreadsheetml/2006/main">
  <commentList sheetStid="1">
    <comment s:ref="D16" rgbClr="FF0000">
      <item id="{ae51c8bd-9bf0-4be4-8b1e-d5aac9bb494d}" isNormal="1">
        <s:text>
          <s:r>
            <s:t xml:space="preserve">DLL:
同一门课程安排在两个学期上的，课程名称以***1、***2区分体现</s:t>
          </s:r>
        </s:text>
      </item>
    </comment>
    <comment s:ref="G16" rgbClr="FF0000">
      <item id="{46ff5da4-8fcc-4e12-bce8-921fd4c8702c}" isNormal="1">
        <s:text>
          <s:r>
            <s:t xml:space="preserve">DLL:
分A类（纯理论课）、B类（（理论+实践）课）、C类（纯实践课）</s:t>
          </s:r>
        </s:text>
      </item>
    </comment>
  </commentList>
</comments>
</file>

<file path=customXml/item4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5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教学进程表0512</vt:lpstr>
      <vt:lpstr>教学进程表0512!Print_Area</vt:lpstr>
      <vt:lpstr>教学进程表0512!Print_Titles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lenovo</cp:lastModifiedBy>
  <cp:lastPrinted>2021-05-27T15:19:00Z</cp:lastPrinted>
  <dcterms:created xsi:type="dcterms:W3CDTF">2021-05-06T08:38:00Z</dcterms:created>
  <dcterms:modified xsi:type="dcterms:W3CDTF">2022-11-30T10:01:06Z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4E92B775341D4D2E8C161F20F7AF6917</vt:lpwstr>
  </property>
  <property fmtid="{D5CDD505-2E9C-101B-9397-08002B2CF9AE}" pid="3" name="KSOProductBuildVer">
    <vt:lpwstr>2052-11.1.0.11744</vt:lpwstr>
  </property>
</Properties>
</file>