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25" windowHeight="10425"/>
  </bookViews>
  <sheets>
    <sheet name="教学进程表" sheetId="1" r:id="rId1"/>
    <sheet name="专业实践课程体系" sheetId="2" r:id="rId2"/>
  </sheets>
  <definedNames>
    <definedName name="_xlnm._FilterDatabase" localSheetId="0" hidden="1">教学进程表!$B$15:$N$88</definedName>
    <definedName name="_xlnm.Print_Area" localSheetId="0">教学进程表!$B$8:$N$100</definedName>
    <definedName name="_xlnm.Print_Titles" localSheetId="0">教学进程表!$8:$15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3" i="1"/>
  <c r="L81"/>
  <c r="N81" s="1"/>
  <c r="N58"/>
  <c r="N57" l="1"/>
  <c r="J62"/>
  <c r="K62"/>
  <c r="N37"/>
  <c r="N41" l="1"/>
  <c r="N59" l="1"/>
  <c r="N63"/>
  <c r="J55"/>
  <c r="M82"/>
  <c r="K82"/>
  <c r="M85"/>
  <c r="K85"/>
  <c r="K46"/>
  <c r="N82" l="1"/>
  <c r="L82"/>
  <c r="N17"/>
  <c r="N64"/>
  <c r="N33"/>
  <c r="L18" i="2" l="1"/>
  <c r="N18" s="1"/>
  <c r="L17"/>
  <c r="N17" s="1"/>
  <c r="L16"/>
  <c r="N16" s="1"/>
  <c r="L15"/>
  <c r="N15" s="1"/>
  <c r="L14"/>
  <c r="N14" s="1"/>
  <c r="L13"/>
  <c r="N13" s="1"/>
  <c r="L12"/>
  <c r="N12" s="1"/>
  <c r="L11"/>
  <c r="N11" s="1"/>
  <c r="L10"/>
  <c r="N10" s="1"/>
  <c r="L9"/>
  <c r="N9" s="1"/>
  <c r="L8"/>
  <c r="N8" s="1"/>
  <c r="L7"/>
  <c r="N7" s="1"/>
  <c r="L6"/>
  <c r="N6" s="1"/>
  <c r="L5"/>
  <c r="N5" s="1"/>
  <c r="L4"/>
  <c r="N4" s="1"/>
  <c r="L3"/>
  <c r="N3" s="1"/>
  <c r="M76" i="1" l="1"/>
  <c r="L76"/>
  <c r="M68"/>
  <c r="L68"/>
  <c r="L62"/>
  <c r="M55"/>
  <c r="L55"/>
  <c r="M46"/>
  <c r="L46"/>
  <c r="M40"/>
  <c r="M31"/>
  <c r="L31"/>
  <c r="M26"/>
  <c r="N16"/>
  <c r="N74"/>
  <c r="N60"/>
  <c r="N61"/>
  <c r="N56"/>
  <c r="N45"/>
  <c r="N43"/>
  <c r="N44"/>
  <c r="N29"/>
  <c r="N30"/>
  <c r="N28"/>
  <c r="L34"/>
  <c r="L40" s="1"/>
  <c r="J40"/>
  <c r="K40"/>
  <c r="N34" l="1"/>
  <c r="L84"/>
  <c r="N84" l="1"/>
  <c r="N85" s="1"/>
  <c r="L85"/>
  <c r="M100"/>
  <c r="L100"/>
  <c r="K100"/>
  <c r="J100"/>
  <c r="I100"/>
  <c r="N95"/>
  <c r="N94"/>
  <c r="N93"/>
  <c r="N92"/>
  <c r="N88"/>
  <c r="N86"/>
  <c r="K76"/>
  <c r="J76"/>
  <c r="N75"/>
  <c r="K68"/>
  <c r="J68"/>
  <c r="N67"/>
  <c r="N66"/>
  <c r="N65"/>
  <c r="M62"/>
  <c r="D96" s="1"/>
  <c r="K55"/>
  <c r="N54"/>
  <c r="N52"/>
  <c r="N51"/>
  <c r="N50"/>
  <c r="N47"/>
  <c r="J46"/>
  <c r="N39"/>
  <c r="N38"/>
  <c r="N36"/>
  <c r="N35"/>
  <c r="K31"/>
  <c r="J31"/>
  <c r="N27"/>
  <c r="K26"/>
  <c r="J26"/>
  <c r="L24"/>
  <c r="N24" s="1"/>
  <c r="L23"/>
  <c r="N22"/>
  <c r="N21"/>
  <c r="N19"/>
  <c r="N18"/>
  <c r="F92" l="1"/>
  <c r="N68"/>
  <c r="N40"/>
  <c r="N23"/>
  <c r="N26" s="1"/>
  <c r="L26"/>
  <c r="D97" s="1"/>
  <c r="N55"/>
  <c r="N100"/>
  <c r="N46"/>
  <c r="N76"/>
  <c r="N31"/>
  <c r="N62"/>
  <c r="F93"/>
  <c r="D92" l="1"/>
  <c r="D93"/>
  <c r="D98"/>
  <c r="E98" s="1"/>
  <c r="F94"/>
  <c r="E96" l="1"/>
  <c r="E97"/>
  <c r="D94"/>
  <c r="E94" s="1"/>
  <c r="E93" l="1"/>
  <c r="E92"/>
</calcChain>
</file>

<file path=xl/sharedStrings.xml><?xml version="1.0" encoding="utf-8"?>
<sst xmlns="http://schemas.openxmlformats.org/spreadsheetml/2006/main" count="636" uniqueCount="213">
  <si>
    <t>注释：</t>
  </si>
  <si>
    <t>1.同一门课程安排在两个学期上，课程名称以***1、***2区分体现</t>
  </si>
  <si>
    <t>2.课程性质分必修课（含限选课），选修课。限选课由各二级学院根据专业需要选定.开课学期固定，由学院统一安排</t>
  </si>
  <si>
    <t>4.课程类型分A类（纯理论课）、B类（（理论+实践）课）、C类（纯实践课）</t>
  </si>
  <si>
    <t>以上不打印</t>
  </si>
  <si>
    <t>学制：三年</t>
  </si>
  <si>
    <t>序号</t>
  </si>
  <si>
    <r>
      <rPr>
        <b/>
        <sz val="10"/>
        <rFont val="宋体"/>
        <family val="3"/>
        <charset val="134"/>
      </rPr>
      <t>课程名称</t>
    </r>
    <r>
      <rPr>
        <b/>
        <vertAlign val="superscript"/>
        <sz val="10"/>
        <rFont val="宋体"/>
        <family val="3"/>
        <charset val="134"/>
      </rPr>
      <t>1</t>
    </r>
  </si>
  <si>
    <r>
      <rPr>
        <b/>
        <sz val="10"/>
        <rFont val="宋体"/>
        <family val="3"/>
        <charset val="134"/>
      </rPr>
      <t>课程性质</t>
    </r>
    <r>
      <rPr>
        <b/>
        <vertAlign val="superscript"/>
        <sz val="10"/>
        <rFont val="宋体"/>
        <family val="3"/>
        <charset val="134"/>
      </rPr>
      <t>2</t>
    </r>
  </si>
  <si>
    <r>
      <rPr>
        <b/>
        <sz val="10"/>
        <rFont val="宋体"/>
        <family val="3"/>
        <charset val="134"/>
      </rPr>
      <t>课程类别</t>
    </r>
    <r>
      <rPr>
        <b/>
        <vertAlign val="superscript"/>
        <sz val="10"/>
        <rFont val="宋体"/>
        <family val="3"/>
        <charset val="134"/>
      </rPr>
      <t>3</t>
    </r>
  </si>
  <si>
    <r>
      <rPr>
        <b/>
        <sz val="10"/>
        <rFont val="宋体"/>
        <family val="3"/>
        <charset val="134"/>
      </rPr>
      <t>课程类型</t>
    </r>
    <r>
      <rPr>
        <b/>
        <vertAlign val="superscript"/>
        <sz val="10"/>
        <rFont val="宋体"/>
        <family val="3"/>
        <charset val="134"/>
      </rPr>
      <t>4</t>
    </r>
  </si>
  <si>
    <t>开课学期</t>
  </si>
  <si>
    <t>开课学院</t>
  </si>
  <si>
    <t>考核方式</t>
  </si>
  <si>
    <t>周学时</t>
  </si>
  <si>
    <t>学分</t>
  </si>
  <si>
    <t>实践学时数</t>
  </si>
  <si>
    <t>理论学时数</t>
  </si>
  <si>
    <t>总学时</t>
  </si>
  <si>
    <t>01</t>
  </si>
  <si>
    <t>限选课</t>
  </si>
  <si>
    <t>公共课</t>
  </si>
  <si>
    <t>A</t>
  </si>
  <si>
    <t>基础部</t>
  </si>
  <si>
    <t>考查</t>
  </si>
  <si>
    <t>02</t>
  </si>
  <si>
    <t>*计算机基础实训</t>
  </si>
  <si>
    <t>C</t>
  </si>
  <si>
    <t>+2</t>
  </si>
  <si>
    <t>03</t>
  </si>
  <si>
    <t>必修课</t>
  </si>
  <si>
    <t>考试</t>
  </si>
  <si>
    <t>体育1</t>
  </si>
  <si>
    <t>体育工作部</t>
  </si>
  <si>
    <t>思想道德修养与法律基础</t>
  </si>
  <si>
    <t>B</t>
  </si>
  <si>
    <t>马克思主义学院</t>
  </si>
  <si>
    <t>形势与政策</t>
  </si>
  <si>
    <t>职业规划与创新训练</t>
  </si>
  <si>
    <t>创新创业学院</t>
  </si>
  <si>
    <t>入学教育</t>
  </si>
  <si>
    <t>学工处</t>
  </si>
  <si>
    <t>+1</t>
  </si>
  <si>
    <t>军训</t>
  </si>
  <si>
    <t>人武部</t>
  </si>
  <si>
    <t>劳动周1（公益劳动）</t>
  </si>
  <si>
    <t>后管处</t>
  </si>
  <si>
    <t>大学生心理健康</t>
  </si>
  <si>
    <t>公共课合计</t>
  </si>
  <si>
    <t>专业基础课</t>
  </si>
  <si>
    <t>专业课合计</t>
  </si>
  <si>
    <t>*高等数学2</t>
  </si>
  <si>
    <t>2\3</t>
  </si>
  <si>
    <t>体育2</t>
  </si>
  <si>
    <t>毛泽东思想和中国特色社会主义理论体系概论1</t>
  </si>
  <si>
    <t>劳动周2（公益劳动）</t>
  </si>
  <si>
    <t>体育3</t>
  </si>
  <si>
    <t>毛泽东思想和中国特色社会主义理论体系概论2</t>
  </si>
  <si>
    <t>军事理论</t>
  </si>
  <si>
    <t>毛中特概论课实践</t>
  </si>
  <si>
    <t>劳动周3（职业劳动与健康安全）</t>
  </si>
  <si>
    <t>体育4</t>
  </si>
  <si>
    <t>专业综合实践</t>
  </si>
  <si>
    <t>专业课</t>
  </si>
  <si>
    <t>+5</t>
  </si>
  <si>
    <t>顶岗实习1</t>
  </si>
  <si>
    <t>顶岗实习2</t>
  </si>
  <si>
    <t>毕业设计</t>
  </si>
  <si>
    <t>毕业教育</t>
  </si>
  <si>
    <t>公共选修课</t>
  </si>
  <si>
    <t>选修课</t>
  </si>
  <si>
    <t>素质拓展</t>
  </si>
  <si>
    <t>教学环节安排表</t>
  </si>
  <si>
    <t>课程模块</t>
  </si>
  <si>
    <t>学时合计</t>
  </si>
  <si>
    <t>学时比例（%）</t>
  </si>
  <si>
    <t>学分合计</t>
  </si>
  <si>
    <t>学年</t>
  </si>
  <si>
    <t>学期</t>
  </si>
  <si>
    <t>军训（劳动教育）</t>
  </si>
  <si>
    <t>入学（毕业）教育</t>
  </si>
  <si>
    <t>实践专用周</t>
  </si>
  <si>
    <t>理论教学周</t>
  </si>
  <si>
    <t>机动周</t>
  </si>
  <si>
    <t>合计</t>
  </si>
  <si>
    <t>一</t>
  </si>
  <si>
    <t>总计</t>
  </si>
  <si>
    <t>二</t>
  </si>
  <si>
    <t>三</t>
  </si>
  <si>
    <t>理论课</t>
  </si>
  <si>
    <t>实践课</t>
  </si>
  <si>
    <t>专业实践课（周）</t>
    <phoneticPr fontId="22" type="noConversion"/>
  </si>
  <si>
    <r>
      <t>制订日期：</t>
    </r>
    <r>
      <rPr>
        <sz val="9"/>
        <rFont val="宋体"/>
        <family val="3"/>
        <charset val="134"/>
      </rPr>
      <t>2020年5月</t>
    </r>
    <phoneticPr fontId="22" type="noConversion"/>
  </si>
  <si>
    <t>创业就业指导</t>
    <phoneticPr fontId="22" type="noConversion"/>
  </si>
  <si>
    <t xml:space="preserve">   限选课包括：大学英语、大学语文、职场礼仪与社会能力、高等数学、计算机基础实训、人工智能导论、创新创业实践</t>
    <phoneticPr fontId="22" type="noConversion"/>
  </si>
  <si>
    <t>专业课</t>
    <phoneticPr fontId="22" type="noConversion"/>
  </si>
  <si>
    <t>专业实践课</t>
    <phoneticPr fontId="22" type="noConversion"/>
  </si>
  <si>
    <t>劳动周4（职业劳动与健康安全）</t>
    <phoneticPr fontId="22" type="noConversion"/>
  </si>
  <si>
    <t>+1</t>
    <phoneticPr fontId="22" type="noConversion"/>
  </si>
  <si>
    <t>+13</t>
    <phoneticPr fontId="22" type="noConversion"/>
  </si>
  <si>
    <t>+10</t>
    <phoneticPr fontId="22" type="noConversion"/>
  </si>
  <si>
    <t>专业基础课</t>
    <phoneticPr fontId="22" type="noConversion"/>
  </si>
  <si>
    <t>C</t>
    <phoneticPr fontId="22" type="noConversion"/>
  </si>
  <si>
    <t>3.课程类别分公共基础课、专业基础课、专业课、专业拓展课</t>
    <phoneticPr fontId="22" type="noConversion"/>
  </si>
  <si>
    <t>公共基础课</t>
  </si>
  <si>
    <t>公共基础课</t>
    <phoneticPr fontId="22" type="noConversion"/>
  </si>
  <si>
    <t>5.理论课16学时计1学分，出现小数时：0.25≤X&lt;0.75为0.5学分，X≥0.75为1学分；实践课1周24学时，计1学分</t>
    <phoneticPr fontId="22" type="noConversion"/>
  </si>
  <si>
    <t>电工基础实训</t>
    <phoneticPr fontId="22" type="noConversion"/>
  </si>
  <si>
    <t>电气学院</t>
    <phoneticPr fontId="22" type="noConversion"/>
  </si>
  <si>
    <t>考查</t>
    <phoneticPr fontId="22" type="noConversion"/>
  </si>
  <si>
    <t>B</t>
    <phoneticPr fontId="22" type="noConversion"/>
  </si>
  <si>
    <t>*机械制图</t>
    <phoneticPr fontId="22" type="noConversion"/>
  </si>
  <si>
    <t>机械学院</t>
    <phoneticPr fontId="22" type="noConversion"/>
  </si>
  <si>
    <t>钳工实训</t>
    <phoneticPr fontId="22" type="noConversion"/>
  </si>
  <si>
    <t>考试</t>
    <phoneticPr fontId="22" type="noConversion"/>
  </si>
  <si>
    <t>必修课</t>
    <phoneticPr fontId="22" type="noConversion"/>
  </si>
  <si>
    <t>+2</t>
    <phoneticPr fontId="22" type="noConversion"/>
  </si>
  <si>
    <t>机械CAD实训</t>
    <phoneticPr fontId="22" type="noConversion"/>
  </si>
  <si>
    <t>专业实践课</t>
    <phoneticPr fontId="22" type="noConversion"/>
  </si>
  <si>
    <t>电气线路装调实训</t>
    <phoneticPr fontId="22" type="noConversion"/>
  </si>
  <si>
    <t>电子电路装调实训</t>
    <phoneticPr fontId="22" type="noConversion"/>
  </si>
  <si>
    <t>PLC系统编程与维护实训</t>
    <phoneticPr fontId="22" type="noConversion"/>
  </si>
  <si>
    <t>工控组态及现场总线技术</t>
    <phoneticPr fontId="22" type="noConversion"/>
  </si>
  <si>
    <t>限选课</t>
    <phoneticPr fontId="22" type="noConversion"/>
  </si>
  <si>
    <t>专业拓展课</t>
    <phoneticPr fontId="22" type="noConversion"/>
  </si>
  <si>
    <t>SolidWorks实训</t>
    <phoneticPr fontId="22" type="noConversion"/>
  </si>
  <si>
    <t>2020级  机电一体化技术专业 教学进程表</t>
    <phoneticPr fontId="22" type="noConversion"/>
  </si>
  <si>
    <t>二级学院名称：智能控制学院</t>
    <phoneticPr fontId="22" type="noConversion"/>
  </si>
  <si>
    <t>01</t>
    <phoneticPr fontId="22" type="noConversion"/>
  </si>
  <si>
    <t>02</t>
    <phoneticPr fontId="22" type="noConversion"/>
  </si>
  <si>
    <t>03</t>
    <phoneticPr fontId="22" type="noConversion"/>
  </si>
  <si>
    <t>04</t>
    <phoneticPr fontId="22" type="noConversion"/>
  </si>
  <si>
    <t>05</t>
    <phoneticPr fontId="22" type="noConversion"/>
  </si>
  <si>
    <t>06</t>
    <phoneticPr fontId="22" type="noConversion"/>
  </si>
  <si>
    <t>07</t>
    <phoneticPr fontId="22" type="noConversion"/>
  </si>
  <si>
    <t>08</t>
    <phoneticPr fontId="22" type="noConversion"/>
  </si>
  <si>
    <t>09</t>
    <phoneticPr fontId="22" type="noConversion"/>
  </si>
  <si>
    <t>10</t>
    <phoneticPr fontId="22" type="noConversion"/>
  </si>
  <si>
    <t>信息工程学院</t>
    <phoneticPr fontId="22" type="noConversion"/>
  </si>
  <si>
    <t>智能控制学院</t>
    <phoneticPr fontId="22" type="noConversion"/>
  </si>
  <si>
    <t>+1</t>
    <phoneticPr fontId="22" type="noConversion"/>
  </si>
  <si>
    <t>现代装备制造学院</t>
    <phoneticPr fontId="22" type="noConversion"/>
  </si>
  <si>
    <t>*计算机基础实训</t>
    <phoneticPr fontId="22" type="noConversion"/>
  </si>
  <si>
    <t>信息工程学院</t>
    <phoneticPr fontId="22" type="noConversion"/>
  </si>
  <si>
    <t>+2</t>
    <phoneticPr fontId="22" type="noConversion"/>
  </si>
  <si>
    <t>机加工实训</t>
    <phoneticPr fontId="22" type="noConversion"/>
  </si>
  <si>
    <t>现代装备制造学院</t>
  </si>
  <si>
    <t>电气线路装调实训</t>
    <phoneticPr fontId="22" type="noConversion"/>
  </si>
  <si>
    <t>+3</t>
    <phoneticPr fontId="22" type="noConversion"/>
  </si>
  <si>
    <t>电子电路装调实训</t>
    <phoneticPr fontId="22" type="noConversion"/>
  </si>
  <si>
    <t>电气CAD实训</t>
    <phoneticPr fontId="22" type="noConversion"/>
  </si>
  <si>
    <t>PLC系统编程与维护实训</t>
    <phoneticPr fontId="22" type="noConversion"/>
  </si>
  <si>
    <t>SolidWorks实训</t>
    <phoneticPr fontId="22" type="noConversion"/>
  </si>
  <si>
    <t>C</t>
    <phoneticPr fontId="22" type="noConversion"/>
  </si>
  <si>
    <t>自动生产线的装调与维护实训</t>
    <phoneticPr fontId="22" type="noConversion"/>
  </si>
  <si>
    <t>工业机器人操作与维护实训</t>
    <phoneticPr fontId="22" type="noConversion"/>
  </si>
  <si>
    <t>招生对象：□普通高中 □自主招生 □对口单招 □注册入学 □3+3中高职分段 ■3+2高职本科分段 □其他_____________</t>
    <phoneticPr fontId="22" type="noConversion"/>
  </si>
  <si>
    <t>2020级 机电一体化技术专业 实践课程教学进程表-高职本科</t>
    <phoneticPr fontId="22" type="noConversion"/>
  </si>
  <si>
    <t>教务处</t>
    <phoneticPr fontId="22" type="noConversion"/>
  </si>
  <si>
    <t>专业课合计</t>
    <phoneticPr fontId="22" type="noConversion"/>
  </si>
  <si>
    <t>概率论与数理统计</t>
    <phoneticPr fontId="22" type="noConversion"/>
  </si>
  <si>
    <t>电工技术（二）</t>
    <phoneticPr fontId="22" type="noConversion"/>
  </si>
  <si>
    <t>大学物理</t>
    <phoneticPr fontId="22" type="noConversion"/>
  </si>
  <si>
    <t>电工技术（一）</t>
    <phoneticPr fontId="22" type="noConversion"/>
  </si>
  <si>
    <t>*大学英语2</t>
    <phoneticPr fontId="22" type="noConversion"/>
  </si>
  <si>
    <t>*高等数学1</t>
    <phoneticPr fontId="22" type="noConversion"/>
  </si>
  <si>
    <t>*大学英语1</t>
    <phoneticPr fontId="22" type="noConversion"/>
  </si>
  <si>
    <t>*线性代数</t>
    <phoneticPr fontId="22" type="noConversion"/>
  </si>
  <si>
    <t>*工程力学</t>
    <phoneticPr fontId="22" type="noConversion"/>
  </si>
  <si>
    <t>PLC系统编程与维护（西门子）</t>
    <phoneticPr fontId="22" type="noConversion"/>
  </si>
  <si>
    <t>*金属材料及热处理</t>
    <phoneticPr fontId="22" type="noConversion"/>
  </si>
  <si>
    <t>0４</t>
    <phoneticPr fontId="22" type="noConversion"/>
  </si>
  <si>
    <t>0５</t>
    <phoneticPr fontId="22" type="noConversion"/>
  </si>
  <si>
    <t>0６</t>
    <phoneticPr fontId="22" type="noConversion"/>
  </si>
  <si>
    <t>0８</t>
    <phoneticPr fontId="22" type="noConversion"/>
  </si>
  <si>
    <t>0３</t>
    <phoneticPr fontId="22" type="noConversion"/>
  </si>
  <si>
    <t>0１</t>
    <phoneticPr fontId="22" type="noConversion"/>
  </si>
  <si>
    <t>０2</t>
    <phoneticPr fontId="22" type="noConversion"/>
  </si>
  <si>
    <t>轨道学院</t>
    <phoneticPr fontId="22" type="noConversion"/>
  </si>
  <si>
    <t>基础部</t>
    <phoneticPr fontId="22" type="noConversion"/>
  </si>
  <si>
    <t>后管处</t>
    <phoneticPr fontId="22" type="noConversion"/>
  </si>
  <si>
    <t>创业之旅</t>
    <phoneticPr fontId="22" type="noConversion"/>
  </si>
  <si>
    <t>2</t>
    <phoneticPr fontId="22" type="noConversion"/>
  </si>
  <si>
    <t>*机械CAD实训</t>
    <phoneticPr fontId="22" type="noConversion"/>
  </si>
  <si>
    <t>*工程制图</t>
    <phoneticPr fontId="22" type="noConversion"/>
  </si>
  <si>
    <t>自动检测与传感器应用</t>
    <phoneticPr fontId="22" type="noConversion"/>
  </si>
  <si>
    <t>专业理论A 15%+技能一20%</t>
    <phoneticPr fontId="22" type="noConversion"/>
  </si>
  <si>
    <t>专业理论B 30%</t>
    <phoneticPr fontId="22" type="noConversion"/>
  </si>
  <si>
    <t>专业理论C  40%</t>
    <phoneticPr fontId="22" type="noConversion"/>
  </si>
  <si>
    <t>专业理论D 15%</t>
    <phoneticPr fontId="22" type="noConversion"/>
  </si>
  <si>
    <t>技能二：软件绘图  20%</t>
    <phoneticPr fontId="22" type="noConversion"/>
  </si>
  <si>
    <t>技能三：零件加工  30%</t>
    <phoneticPr fontId="22" type="noConversion"/>
  </si>
  <si>
    <t>技能四:零部件装配技能  20%</t>
    <phoneticPr fontId="22" type="noConversion"/>
  </si>
  <si>
    <t>专业理论A 15%</t>
    <phoneticPr fontId="22" type="noConversion"/>
  </si>
  <si>
    <t>技能一:20%</t>
    <phoneticPr fontId="22" type="noConversion"/>
  </si>
  <si>
    <t>技能五：公差配合 10%</t>
    <phoneticPr fontId="22" type="noConversion"/>
  </si>
  <si>
    <t>*机械设计基础</t>
    <phoneticPr fontId="22" type="noConversion"/>
  </si>
  <si>
    <t>数字电子技术</t>
    <phoneticPr fontId="22" type="noConversion"/>
  </si>
  <si>
    <t>模拟电子技术</t>
    <phoneticPr fontId="22" type="noConversion"/>
  </si>
  <si>
    <t>*大学英语3</t>
    <phoneticPr fontId="22" type="noConversion"/>
  </si>
  <si>
    <t>*公差与配合</t>
    <phoneticPr fontId="22" type="noConversion"/>
  </si>
  <si>
    <t>*机械设计基础课程设计</t>
    <phoneticPr fontId="22" type="noConversion"/>
  </si>
  <si>
    <t>智能制造系统</t>
    <phoneticPr fontId="22" type="noConversion"/>
  </si>
  <si>
    <t>机电设备运动控制技术</t>
    <phoneticPr fontId="22" type="noConversion"/>
  </si>
  <si>
    <t>！名称修改(单片机与嵌入式系统)</t>
    <phoneticPr fontId="22" type="noConversion"/>
  </si>
  <si>
    <t>单片机与嵌入式系统</t>
    <phoneticPr fontId="22" type="noConversion"/>
  </si>
  <si>
    <t>05</t>
  </si>
  <si>
    <t>顶岗实习</t>
    <phoneticPr fontId="22" type="noConversion"/>
  </si>
  <si>
    <t>+11</t>
    <phoneticPr fontId="22" type="noConversion"/>
  </si>
  <si>
    <t>专业实践课</t>
    <phoneticPr fontId="22" type="noConversion"/>
  </si>
  <si>
    <t>+4</t>
    <phoneticPr fontId="22" type="noConversion"/>
  </si>
  <si>
    <t>专业实践周</t>
    <phoneticPr fontId="22" type="noConversion"/>
  </si>
  <si>
    <t>限选课</t>
    <phoneticPr fontId="22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</si>
</sst>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_);[Red]\(0.0\)"/>
    <numFmt numFmtId="178" formatCode="0.0"/>
  </numFmts>
  <fonts count="29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b/>
      <vertAlign val="superscript"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theme="5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00B050"/>
      <name val="宋体"/>
      <family val="3"/>
      <charset val="134"/>
    </font>
    <font>
      <b/>
      <sz val="10"/>
      <color theme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>
      <alignment vertical="center"/>
    </xf>
    <xf numFmtId="49" fontId="3" fillId="0" borderId="0" xfId="2" applyNumberFormat="1">
      <alignment vertical="center"/>
    </xf>
    <xf numFmtId="0" fontId="3" fillId="0" borderId="0" xfId="2" applyAlignment="1">
      <alignment vertical="center" wrapText="1"/>
    </xf>
    <xf numFmtId="177" fontId="3" fillId="0" borderId="0" xfId="2" applyNumberFormat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49" fontId="11" fillId="0" borderId="0" xfId="2" applyNumberFormat="1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vertical="center" wrapText="1"/>
    </xf>
    <xf numFmtId="0" fontId="12" fillId="0" borderId="0" xfId="2" applyFont="1">
      <alignment vertical="center"/>
    </xf>
    <xf numFmtId="49" fontId="13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>
      <alignment vertical="center"/>
    </xf>
    <xf numFmtId="0" fontId="14" fillId="0" borderId="0" xfId="2" applyFont="1">
      <alignment vertical="center"/>
    </xf>
    <xf numFmtId="0" fontId="5" fillId="2" borderId="1" xfId="2" applyFont="1" applyFill="1" applyBorder="1">
      <alignment vertical="center"/>
    </xf>
    <xf numFmtId="0" fontId="5" fillId="2" borderId="1" xfId="2" applyFont="1" applyFill="1" applyBorder="1" applyAlignment="1">
      <alignment vertical="center" wrapText="1"/>
    </xf>
    <xf numFmtId="49" fontId="5" fillId="0" borderId="1" xfId="2" applyNumberFormat="1" applyFont="1" applyBorder="1">
      <alignment vertical="center"/>
    </xf>
    <xf numFmtId="0" fontId="5" fillId="0" borderId="1" xfId="2" applyFont="1" applyBorder="1" applyAlignment="1">
      <alignment horizontal="left" vertical="center"/>
    </xf>
    <xf numFmtId="0" fontId="1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left" vertical="center" wrapText="1"/>
    </xf>
    <xf numFmtId="49" fontId="5" fillId="0" borderId="1" xfId="2" applyNumberFormat="1" applyFont="1" applyBorder="1" applyAlignment="1">
      <alignment horizontal="right" vertical="center"/>
    </xf>
    <xf numFmtId="49" fontId="4" fillId="0" borderId="0" xfId="2" applyNumberFormat="1" applyFont="1">
      <alignment vertical="center"/>
    </xf>
    <xf numFmtId="177" fontId="4" fillId="0" borderId="0" xfId="2" applyNumberFormat="1" applyFont="1">
      <alignment vertical="center"/>
    </xf>
    <xf numFmtId="177" fontId="10" fillId="0" borderId="0" xfId="2" applyNumberFormat="1" applyFont="1">
      <alignment vertical="center"/>
    </xf>
    <xf numFmtId="177" fontId="11" fillId="0" borderId="0" xfId="2" applyNumberFormat="1" applyFont="1">
      <alignment vertical="center"/>
    </xf>
    <xf numFmtId="177" fontId="13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76" fontId="5" fillId="0" borderId="1" xfId="2" applyNumberFormat="1" applyFont="1" applyBorder="1">
      <alignment vertical="center"/>
    </xf>
    <xf numFmtId="177" fontId="5" fillId="0" borderId="1" xfId="2" applyNumberFormat="1" applyFont="1" applyBorder="1">
      <alignment vertical="center"/>
    </xf>
    <xf numFmtId="176" fontId="5" fillId="0" borderId="1" xfId="2" applyNumberFormat="1" applyFont="1" applyBorder="1" applyAlignment="1">
      <alignment vertical="center" wrapText="1"/>
    </xf>
    <xf numFmtId="177" fontId="5" fillId="0" borderId="1" xfId="2" applyNumberFormat="1" applyFont="1" applyBorder="1" applyAlignment="1">
      <alignment vertical="center" wrapText="1"/>
    </xf>
    <xf numFmtId="176" fontId="5" fillId="2" borderId="1" xfId="2" applyNumberFormat="1" applyFont="1" applyFill="1" applyBorder="1">
      <alignment vertical="center"/>
    </xf>
    <xf numFmtId="177" fontId="5" fillId="2" borderId="1" xfId="2" applyNumberFormat="1" applyFont="1" applyFill="1" applyBorder="1">
      <alignment vertical="center"/>
    </xf>
    <xf numFmtId="49" fontId="5" fillId="0" borderId="1" xfId="2" applyNumberFormat="1" applyFont="1" applyBorder="1" applyAlignment="1">
      <alignment vertical="center" wrapText="1"/>
    </xf>
    <xf numFmtId="176" fontId="15" fillId="0" borderId="1" xfId="2" applyNumberFormat="1" applyFont="1" applyBorder="1" applyAlignment="1">
      <alignment vertical="center" wrapText="1"/>
    </xf>
    <xf numFmtId="177" fontId="15" fillId="0" borderId="1" xfId="2" applyNumberFormat="1" applyFont="1" applyBorder="1" applyAlignment="1">
      <alignment vertical="center" wrapText="1"/>
    </xf>
    <xf numFmtId="176" fontId="5" fillId="0" borderId="1" xfId="2" applyNumberFormat="1" applyFont="1" applyBorder="1" applyAlignment="1">
      <alignment horizontal="right" vertical="center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>
      <alignment vertical="center"/>
    </xf>
    <xf numFmtId="49" fontId="5" fillId="0" borderId="4" xfId="2" applyNumberFormat="1" applyFont="1" applyBorder="1">
      <alignment vertical="center"/>
    </xf>
    <xf numFmtId="0" fontId="5" fillId="0" borderId="4" xfId="2" applyFont="1" applyBorder="1" applyAlignment="1">
      <alignment vertical="center" wrapText="1"/>
    </xf>
    <xf numFmtId="0" fontId="5" fillId="0" borderId="4" xfId="2" applyFont="1" applyBorder="1">
      <alignment vertical="center"/>
    </xf>
    <xf numFmtId="0" fontId="5" fillId="0" borderId="4" xfId="2" applyFont="1" applyBorder="1" applyAlignment="1">
      <alignment horizontal="left" vertical="center"/>
    </xf>
    <xf numFmtId="49" fontId="5" fillId="0" borderId="5" xfId="2" applyNumberFormat="1" applyFont="1" applyBorder="1">
      <alignment vertical="center"/>
    </xf>
    <xf numFmtId="0" fontId="10" fillId="0" borderId="0" xfId="2" applyFont="1" applyAlignment="1">
      <alignment horizontal="center" vertical="center"/>
    </xf>
    <xf numFmtId="49" fontId="5" fillId="0" borderId="6" xfId="2" applyNumberFormat="1" applyFont="1" applyBorder="1">
      <alignment vertical="center"/>
    </xf>
    <xf numFmtId="0" fontId="18" fillId="0" borderId="1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/>
    </xf>
    <xf numFmtId="49" fontId="13" fillId="0" borderId="7" xfId="2" applyNumberFormat="1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18" fillId="0" borderId="1" xfId="2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 wrapText="1"/>
    </xf>
    <xf numFmtId="177" fontId="4" fillId="0" borderId="2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 wrapText="1"/>
    </xf>
    <xf numFmtId="176" fontId="4" fillId="0" borderId="2" xfId="2" applyNumberFormat="1" applyFont="1" applyBorder="1" applyAlignment="1">
      <alignment horizontal="center" vertical="center"/>
    </xf>
    <xf numFmtId="49" fontId="5" fillId="0" borderId="10" xfId="2" applyNumberFormat="1" applyFont="1" applyBorder="1">
      <alignment vertical="center"/>
    </xf>
    <xf numFmtId="0" fontId="4" fillId="0" borderId="1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76" fontId="5" fillId="3" borderId="1" xfId="2" applyNumberFormat="1" applyFont="1" applyFill="1" applyBorder="1">
      <alignment vertical="center"/>
    </xf>
    <xf numFmtId="177" fontId="5" fillId="0" borderId="4" xfId="2" applyNumberFormat="1" applyFont="1" applyBorder="1">
      <alignment vertical="center"/>
    </xf>
    <xf numFmtId="0" fontId="5" fillId="3" borderId="4" xfId="2" applyFont="1" applyFill="1" applyBorder="1">
      <alignment vertical="center"/>
    </xf>
    <xf numFmtId="0" fontId="19" fillId="0" borderId="8" xfId="2" applyFont="1" applyBorder="1" applyAlignment="1">
      <alignment horizontal="center" vertical="center" wrapText="1"/>
    </xf>
    <xf numFmtId="49" fontId="13" fillId="0" borderId="8" xfId="2" applyNumberFormat="1" applyFont="1" applyBorder="1" applyAlignment="1">
      <alignment vertical="center" wrapText="1"/>
    </xf>
    <xf numFmtId="177" fontId="13" fillId="0" borderId="8" xfId="2" applyNumberFormat="1" applyFont="1" applyBorder="1">
      <alignment vertical="center"/>
    </xf>
    <xf numFmtId="0" fontId="13" fillId="0" borderId="8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176" fontId="13" fillId="0" borderId="1" xfId="2" applyNumberFormat="1" applyFont="1" applyBorder="1" applyAlignment="1">
      <alignment horizontal="center" vertical="center" wrapText="1"/>
    </xf>
    <xf numFmtId="176" fontId="13" fillId="0" borderId="1" xfId="2" applyNumberFormat="1" applyFont="1" applyBorder="1">
      <alignment vertical="center"/>
    </xf>
    <xf numFmtId="176" fontId="13" fillId="0" borderId="1" xfId="2" applyNumberFormat="1" applyFont="1" applyBorder="1" applyAlignment="1">
      <alignment horizontal="center" vertical="center"/>
    </xf>
    <xf numFmtId="176" fontId="13" fillId="0" borderId="19" xfId="2" applyNumberFormat="1" applyFont="1" applyBorder="1" applyAlignment="1">
      <alignment horizontal="center" vertical="center"/>
    </xf>
    <xf numFmtId="176" fontId="13" fillId="0" borderId="10" xfId="2" applyNumberFormat="1" applyFont="1" applyBorder="1">
      <alignment vertical="center"/>
    </xf>
    <xf numFmtId="176" fontId="13" fillId="0" borderId="2" xfId="2" applyNumberFormat="1" applyFont="1" applyBorder="1">
      <alignment vertical="center"/>
    </xf>
    <xf numFmtId="176" fontId="13" fillId="0" borderId="6" xfId="2" applyNumberFormat="1" applyFont="1" applyBorder="1">
      <alignment vertical="center"/>
    </xf>
    <xf numFmtId="176" fontId="13" fillId="0" borderId="17" xfId="2" applyNumberFormat="1" applyFont="1" applyBorder="1" applyAlignment="1">
      <alignment horizontal="center" vertical="center"/>
    </xf>
    <xf numFmtId="176" fontId="13" fillId="0" borderId="17" xfId="2" applyNumberFormat="1" applyFont="1" applyBorder="1">
      <alignment vertical="center"/>
    </xf>
    <xf numFmtId="176" fontId="13" fillId="0" borderId="22" xfId="2" applyNumberFormat="1" applyFont="1" applyBorder="1" applyAlignment="1">
      <alignment horizontal="center" vertical="center"/>
    </xf>
    <xf numFmtId="49" fontId="3" fillId="0" borderId="1" xfId="2" applyNumberFormat="1" applyBorder="1">
      <alignment vertical="center"/>
    </xf>
    <xf numFmtId="0" fontId="3" fillId="0" borderId="1" xfId="2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>
      <alignment vertical="center"/>
    </xf>
    <xf numFmtId="0" fontId="5" fillId="3" borderId="1" xfId="0" applyFont="1" applyFill="1" applyBorder="1" applyAlignment="1">
      <alignment vertical="center" wrapText="1"/>
    </xf>
    <xf numFmtId="176" fontId="5" fillId="0" borderId="1" xfId="0" applyNumberFormat="1" applyFont="1" applyBorder="1">
      <alignment vertical="center"/>
    </xf>
    <xf numFmtId="0" fontId="5" fillId="3" borderId="1" xfId="0" applyFont="1" applyFill="1" applyBorder="1">
      <alignment vertical="center"/>
    </xf>
    <xf numFmtId="49" fontId="5" fillId="3" borderId="1" xfId="0" applyNumberFormat="1" applyFont="1" applyFill="1" applyBorder="1">
      <alignment vertical="center"/>
    </xf>
    <xf numFmtId="49" fontId="5" fillId="0" borderId="1" xfId="0" applyNumberFormat="1" applyFont="1" applyBorder="1">
      <alignment vertical="center"/>
    </xf>
    <xf numFmtId="178" fontId="5" fillId="3" borderId="1" xfId="0" applyNumberFormat="1" applyFont="1" applyFill="1" applyBorder="1">
      <alignment vertical="center"/>
    </xf>
    <xf numFmtId="176" fontId="5" fillId="3" borderId="1" xfId="0" applyNumberFormat="1" applyFont="1" applyFill="1" applyBorder="1">
      <alignment vertical="center"/>
    </xf>
    <xf numFmtId="49" fontId="4" fillId="0" borderId="1" xfId="2" applyNumberFormat="1" applyFont="1" applyBorder="1">
      <alignment vertical="center"/>
    </xf>
    <xf numFmtId="0" fontId="4" fillId="0" borderId="1" xfId="2" applyFont="1" applyBorder="1" applyAlignment="1">
      <alignment vertical="center" wrapText="1"/>
    </xf>
    <xf numFmtId="176" fontId="4" fillId="0" borderId="1" xfId="2" applyNumberFormat="1" applyFont="1" applyBorder="1">
      <alignment vertical="center"/>
    </xf>
    <xf numFmtId="177" fontId="4" fillId="0" borderId="1" xfId="2" applyNumberFormat="1" applyFont="1" applyBorder="1" applyAlignment="1">
      <alignment vertical="center" wrapText="1"/>
    </xf>
    <xf numFmtId="176" fontId="25" fillId="2" borderId="1" xfId="2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24" fillId="0" borderId="1" xfId="2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9" fontId="26" fillId="0" borderId="1" xfId="2" applyNumberFormat="1" applyFont="1" applyBorder="1">
      <alignment vertical="center"/>
    </xf>
    <xf numFmtId="49" fontId="24" fillId="0" borderId="1" xfId="2" applyNumberFormat="1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49" fontId="5" fillId="0" borderId="1" xfId="2" applyNumberFormat="1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177" fontId="5" fillId="0" borderId="2" xfId="2" applyNumberFormat="1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177" fontId="4" fillId="0" borderId="1" xfId="2" applyNumberFormat="1" applyFont="1" applyBorder="1">
      <alignment vertical="center"/>
    </xf>
    <xf numFmtId="176" fontId="4" fillId="0" borderId="1" xfId="2" applyNumberFormat="1" applyFont="1" applyBorder="1" applyAlignment="1">
      <alignment horizontal="right" vertical="center"/>
    </xf>
    <xf numFmtId="177" fontId="4" fillId="0" borderId="1" xfId="2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2" applyFont="1" applyBorder="1">
      <alignment vertical="center"/>
    </xf>
    <xf numFmtId="0" fontId="5" fillId="6" borderId="1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176" fontId="5" fillId="4" borderId="1" xfId="2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176" fontId="5" fillId="7" borderId="1" xfId="2" applyNumberFormat="1" applyFont="1" applyFill="1" applyBorder="1">
      <alignment vertical="center"/>
    </xf>
    <xf numFmtId="0" fontId="3" fillId="5" borderId="0" xfId="2" applyFill="1">
      <alignment vertical="center"/>
    </xf>
    <xf numFmtId="176" fontId="5" fillId="0" borderId="1" xfId="2" applyNumberFormat="1" applyFont="1" applyFill="1" applyBorder="1">
      <alignment vertical="center"/>
    </xf>
    <xf numFmtId="0" fontId="3" fillId="8" borderId="0" xfId="2" applyFill="1">
      <alignment vertical="center"/>
    </xf>
    <xf numFmtId="176" fontId="5" fillId="6" borderId="1" xfId="2" applyNumberFormat="1" applyFont="1" applyFill="1" applyBorder="1">
      <alignment vertical="center"/>
    </xf>
    <xf numFmtId="0" fontId="2" fillId="5" borderId="0" xfId="2" applyFont="1" applyFill="1">
      <alignment vertical="center"/>
    </xf>
    <xf numFmtId="0" fontId="14" fillId="5" borderId="1" xfId="0" applyFont="1" applyFill="1" applyBorder="1">
      <alignment vertical="center"/>
    </xf>
    <xf numFmtId="0" fontId="5" fillId="8" borderId="1" xfId="0" applyFont="1" applyFill="1" applyBorder="1" applyAlignment="1">
      <alignment vertical="center" wrapText="1"/>
    </xf>
    <xf numFmtId="0" fontId="24" fillId="8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2" applyFont="1" applyFill="1">
      <alignment vertical="center"/>
    </xf>
    <xf numFmtId="0" fontId="5" fillId="9" borderId="1" xfId="0" applyFont="1" applyFill="1" applyBorder="1" applyAlignment="1">
      <alignment vertical="center" wrapText="1"/>
    </xf>
    <xf numFmtId="49" fontId="17" fillId="0" borderId="0" xfId="2" applyNumberFormat="1" applyFont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49" fontId="13" fillId="0" borderId="24" xfId="2" applyNumberFormat="1" applyFont="1" applyBorder="1" applyAlignment="1">
      <alignment horizontal="center" vertical="center"/>
    </xf>
    <xf numFmtId="49" fontId="13" fillId="0" borderId="17" xfId="2" applyNumberFormat="1" applyFont="1" applyBorder="1" applyAlignment="1">
      <alignment horizontal="center" vertical="center"/>
    </xf>
    <xf numFmtId="49" fontId="13" fillId="0" borderId="9" xfId="2" applyNumberFormat="1" applyFont="1" applyBorder="1" applyAlignment="1">
      <alignment horizontal="center" vertical="center"/>
    </xf>
    <xf numFmtId="49" fontId="13" fillId="0" borderId="12" xfId="2" applyNumberFormat="1" applyFont="1" applyBorder="1" applyAlignment="1">
      <alignment horizontal="center" vertical="center"/>
    </xf>
    <xf numFmtId="49" fontId="13" fillId="0" borderId="15" xfId="2" applyNumberFormat="1" applyFont="1" applyBorder="1" applyAlignment="1">
      <alignment horizontal="center" vertical="center"/>
    </xf>
    <xf numFmtId="49" fontId="13" fillId="0" borderId="23" xfId="2" applyNumberFormat="1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176" fontId="13" fillId="0" borderId="13" xfId="2" applyNumberFormat="1" applyFont="1" applyBorder="1" applyAlignment="1">
      <alignment horizontal="center" vertical="center" wrapText="1"/>
    </xf>
    <xf numFmtId="176" fontId="13" fillId="0" borderId="16" xfId="2" applyNumberFormat="1" applyFont="1" applyBorder="1" applyAlignment="1">
      <alignment horizontal="center" vertical="center" wrapText="1"/>
    </xf>
    <xf numFmtId="176" fontId="13" fillId="0" borderId="20" xfId="2" applyNumberFormat="1" applyFont="1" applyBorder="1" applyAlignment="1">
      <alignment horizontal="center" vertical="center"/>
    </xf>
    <xf numFmtId="176" fontId="13" fillId="0" borderId="21" xfId="2" applyNumberFormat="1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</cellXfs>
  <cellStyles count="3">
    <cellStyle name="百分比 2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"/>
  <sheetViews>
    <sheetView showGridLines="0" tabSelected="1" topLeftCell="A58" workbookViewId="0">
      <selection activeCell="O85" sqref="O85"/>
    </sheetView>
  </sheetViews>
  <sheetFormatPr defaultColWidth="9" defaultRowHeight="14.25"/>
  <cols>
    <col min="1" max="1" width="1.375" style="3" customWidth="1"/>
    <col min="2" max="2" width="3.75" style="4" customWidth="1"/>
    <col min="3" max="3" width="25.375" style="3" customWidth="1"/>
    <col min="4" max="4" width="9.5" style="3" customWidth="1"/>
    <col min="5" max="5" width="10.875" style="3" customWidth="1"/>
    <col min="6" max="6" width="8.75" style="3" customWidth="1"/>
    <col min="7" max="7" width="4.875" style="3" customWidth="1"/>
    <col min="8" max="8" width="13.875" style="5" customWidth="1"/>
    <col min="9" max="9" width="6.375" style="4" customWidth="1"/>
    <col min="10" max="10" width="9.125" style="3" customWidth="1"/>
    <col min="11" max="11" width="9.5" style="6" customWidth="1"/>
    <col min="12" max="13" width="9.5" style="3" customWidth="1"/>
    <col min="14" max="14" width="7.5" style="3" customWidth="1"/>
    <col min="15" max="15" width="20.125" style="3" customWidth="1"/>
    <col min="16" max="255" width="9" style="3"/>
    <col min="256" max="256" width="1.375" style="3" customWidth="1"/>
    <col min="257" max="257" width="3.75" style="3" customWidth="1"/>
    <col min="258" max="258" width="21.5" style="3" customWidth="1"/>
    <col min="259" max="259" width="9.125" style="3" customWidth="1"/>
    <col min="260" max="260" width="10.875" style="3" customWidth="1"/>
    <col min="261" max="261" width="8.25" style="3" customWidth="1"/>
    <col min="262" max="262" width="4.875" style="3" customWidth="1"/>
    <col min="263" max="263" width="12.875" style="3" customWidth="1"/>
    <col min="264" max="264" width="6.625" style="3" customWidth="1"/>
    <col min="265" max="265" width="4.75" style="3" customWidth="1"/>
    <col min="266" max="266" width="5.125" style="3" customWidth="1"/>
    <col min="267" max="267" width="5.75" style="3" customWidth="1"/>
    <col min="268" max="269" width="8.75" style="3" customWidth="1"/>
    <col min="270" max="270" width="6.75" style="3" customWidth="1"/>
    <col min="271" max="511" width="9" style="3"/>
    <col min="512" max="512" width="1.375" style="3" customWidth="1"/>
    <col min="513" max="513" width="3.75" style="3" customWidth="1"/>
    <col min="514" max="514" width="21.5" style="3" customWidth="1"/>
    <col min="515" max="515" width="9.125" style="3" customWidth="1"/>
    <col min="516" max="516" width="10.875" style="3" customWidth="1"/>
    <col min="517" max="517" width="8.25" style="3" customWidth="1"/>
    <col min="518" max="518" width="4.875" style="3" customWidth="1"/>
    <col min="519" max="519" width="12.875" style="3" customWidth="1"/>
    <col min="520" max="520" width="6.625" style="3" customWidth="1"/>
    <col min="521" max="521" width="4.75" style="3" customWidth="1"/>
    <col min="522" max="522" width="5.125" style="3" customWidth="1"/>
    <col min="523" max="523" width="5.75" style="3" customWidth="1"/>
    <col min="524" max="525" width="8.75" style="3" customWidth="1"/>
    <col min="526" max="526" width="6.75" style="3" customWidth="1"/>
    <col min="527" max="767" width="9" style="3"/>
    <col min="768" max="768" width="1.375" style="3" customWidth="1"/>
    <col min="769" max="769" width="3.75" style="3" customWidth="1"/>
    <col min="770" max="770" width="21.5" style="3" customWidth="1"/>
    <col min="771" max="771" width="9.125" style="3" customWidth="1"/>
    <col min="772" max="772" width="10.875" style="3" customWidth="1"/>
    <col min="773" max="773" width="8.25" style="3" customWidth="1"/>
    <col min="774" max="774" width="4.875" style="3" customWidth="1"/>
    <col min="775" max="775" width="12.875" style="3" customWidth="1"/>
    <col min="776" max="776" width="6.625" style="3" customWidth="1"/>
    <col min="777" max="777" width="4.75" style="3" customWidth="1"/>
    <col min="778" max="778" width="5.125" style="3" customWidth="1"/>
    <col min="779" max="779" width="5.75" style="3" customWidth="1"/>
    <col min="780" max="781" width="8.75" style="3" customWidth="1"/>
    <col min="782" max="782" width="6.75" style="3" customWidth="1"/>
    <col min="783" max="1023" width="9" style="3"/>
    <col min="1024" max="1024" width="1.375" style="3" customWidth="1"/>
    <col min="1025" max="1025" width="3.75" style="3" customWidth="1"/>
    <col min="1026" max="1026" width="21.5" style="3" customWidth="1"/>
    <col min="1027" max="1027" width="9.125" style="3" customWidth="1"/>
    <col min="1028" max="1028" width="10.875" style="3" customWidth="1"/>
    <col min="1029" max="1029" width="8.25" style="3" customWidth="1"/>
    <col min="1030" max="1030" width="4.875" style="3" customWidth="1"/>
    <col min="1031" max="1031" width="12.875" style="3" customWidth="1"/>
    <col min="1032" max="1032" width="6.625" style="3" customWidth="1"/>
    <col min="1033" max="1033" width="4.75" style="3" customWidth="1"/>
    <col min="1034" max="1034" width="5.125" style="3" customWidth="1"/>
    <col min="1035" max="1035" width="5.75" style="3" customWidth="1"/>
    <col min="1036" max="1037" width="8.75" style="3" customWidth="1"/>
    <col min="1038" max="1038" width="6.75" style="3" customWidth="1"/>
    <col min="1039" max="1279" width="9" style="3"/>
    <col min="1280" max="1280" width="1.375" style="3" customWidth="1"/>
    <col min="1281" max="1281" width="3.75" style="3" customWidth="1"/>
    <col min="1282" max="1282" width="21.5" style="3" customWidth="1"/>
    <col min="1283" max="1283" width="9.125" style="3" customWidth="1"/>
    <col min="1284" max="1284" width="10.875" style="3" customWidth="1"/>
    <col min="1285" max="1285" width="8.25" style="3" customWidth="1"/>
    <col min="1286" max="1286" width="4.875" style="3" customWidth="1"/>
    <col min="1287" max="1287" width="12.875" style="3" customWidth="1"/>
    <col min="1288" max="1288" width="6.625" style="3" customWidth="1"/>
    <col min="1289" max="1289" width="4.75" style="3" customWidth="1"/>
    <col min="1290" max="1290" width="5.125" style="3" customWidth="1"/>
    <col min="1291" max="1291" width="5.75" style="3" customWidth="1"/>
    <col min="1292" max="1293" width="8.75" style="3" customWidth="1"/>
    <col min="1294" max="1294" width="6.75" style="3" customWidth="1"/>
    <col min="1295" max="1535" width="9" style="3"/>
    <col min="1536" max="1536" width="1.375" style="3" customWidth="1"/>
    <col min="1537" max="1537" width="3.75" style="3" customWidth="1"/>
    <col min="1538" max="1538" width="21.5" style="3" customWidth="1"/>
    <col min="1539" max="1539" width="9.125" style="3" customWidth="1"/>
    <col min="1540" max="1540" width="10.875" style="3" customWidth="1"/>
    <col min="1541" max="1541" width="8.25" style="3" customWidth="1"/>
    <col min="1542" max="1542" width="4.875" style="3" customWidth="1"/>
    <col min="1543" max="1543" width="12.875" style="3" customWidth="1"/>
    <col min="1544" max="1544" width="6.625" style="3" customWidth="1"/>
    <col min="1545" max="1545" width="4.75" style="3" customWidth="1"/>
    <col min="1546" max="1546" width="5.125" style="3" customWidth="1"/>
    <col min="1547" max="1547" width="5.75" style="3" customWidth="1"/>
    <col min="1548" max="1549" width="8.75" style="3" customWidth="1"/>
    <col min="1550" max="1550" width="6.75" style="3" customWidth="1"/>
    <col min="1551" max="1791" width="9" style="3"/>
    <col min="1792" max="1792" width="1.375" style="3" customWidth="1"/>
    <col min="1793" max="1793" width="3.75" style="3" customWidth="1"/>
    <col min="1794" max="1794" width="21.5" style="3" customWidth="1"/>
    <col min="1795" max="1795" width="9.125" style="3" customWidth="1"/>
    <col min="1796" max="1796" width="10.875" style="3" customWidth="1"/>
    <col min="1797" max="1797" width="8.25" style="3" customWidth="1"/>
    <col min="1798" max="1798" width="4.875" style="3" customWidth="1"/>
    <col min="1799" max="1799" width="12.875" style="3" customWidth="1"/>
    <col min="1800" max="1800" width="6.625" style="3" customWidth="1"/>
    <col min="1801" max="1801" width="4.75" style="3" customWidth="1"/>
    <col min="1802" max="1802" width="5.125" style="3" customWidth="1"/>
    <col min="1803" max="1803" width="5.75" style="3" customWidth="1"/>
    <col min="1804" max="1805" width="8.75" style="3" customWidth="1"/>
    <col min="1806" max="1806" width="6.75" style="3" customWidth="1"/>
    <col min="1807" max="2047" width="9" style="3"/>
    <col min="2048" max="2048" width="1.375" style="3" customWidth="1"/>
    <col min="2049" max="2049" width="3.75" style="3" customWidth="1"/>
    <col min="2050" max="2050" width="21.5" style="3" customWidth="1"/>
    <col min="2051" max="2051" width="9.125" style="3" customWidth="1"/>
    <col min="2052" max="2052" width="10.875" style="3" customWidth="1"/>
    <col min="2053" max="2053" width="8.25" style="3" customWidth="1"/>
    <col min="2054" max="2054" width="4.875" style="3" customWidth="1"/>
    <col min="2055" max="2055" width="12.875" style="3" customWidth="1"/>
    <col min="2056" max="2056" width="6.625" style="3" customWidth="1"/>
    <col min="2057" max="2057" width="4.75" style="3" customWidth="1"/>
    <col min="2058" max="2058" width="5.125" style="3" customWidth="1"/>
    <col min="2059" max="2059" width="5.75" style="3" customWidth="1"/>
    <col min="2060" max="2061" width="8.75" style="3" customWidth="1"/>
    <col min="2062" max="2062" width="6.75" style="3" customWidth="1"/>
    <col min="2063" max="2303" width="9" style="3"/>
    <col min="2304" max="2304" width="1.375" style="3" customWidth="1"/>
    <col min="2305" max="2305" width="3.75" style="3" customWidth="1"/>
    <col min="2306" max="2306" width="21.5" style="3" customWidth="1"/>
    <col min="2307" max="2307" width="9.125" style="3" customWidth="1"/>
    <col min="2308" max="2308" width="10.875" style="3" customWidth="1"/>
    <col min="2309" max="2309" width="8.25" style="3" customWidth="1"/>
    <col min="2310" max="2310" width="4.875" style="3" customWidth="1"/>
    <col min="2311" max="2311" width="12.875" style="3" customWidth="1"/>
    <col min="2312" max="2312" width="6.625" style="3" customWidth="1"/>
    <col min="2313" max="2313" width="4.75" style="3" customWidth="1"/>
    <col min="2314" max="2314" width="5.125" style="3" customWidth="1"/>
    <col min="2315" max="2315" width="5.75" style="3" customWidth="1"/>
    <col min="2316" max="2317" width="8.75" style="3" customWidth="1"/>
    <col min="2318" max="2318" width="6.75" style="3" customWidth="1"/>
    <col min="2319" max="2559" width="9" style="3"/>
    <col min="2560" max="2560" width="1.375" style="3" customWidth="1"/>
    <col min="2561" max="2561" width="3.75" style="3" customWidth="1"/>
    <col min="2562" max="2562" width="21.5" style="3" customWidth="1"/>
    <col min="2563" max="2563" width="9.125" style="3" customWidth="1"/>
    <col min="2564" max="2564" width="10.875" style="3" customWidth="1"/>
    <col min="2565" max="2565" width="8.25" style="3" customWidth="1"/>
    <col min="2566" max="2566" width="4.875" style="3" customWidth="1"/>
    <col min="2567" max="2567" width="12.875" style="3" customWidth="1"/>
    <col min="2568" max="2568" width="6.625" style="3" customWidth="1"/>
    <col min="2569" max="2569" width="4.75" style="3" customWidth="1"/>
    <col min="2570" max="2570" width="5.125" style="3" customWidth="1"/>
    <col min="2571" max="2571" width="5.75" style="3" customWidth="1"/>
    <col min="2572" max="2573" width="8.75" style="3" customWidth="1"/>
    <col min="2574" max="2574" width="6.75" style="3" customWidth="1"/>
    <col min="2575" max="2815" width="9" style="3"/>
    <col min="2816" max="2816" width="1.375" style="3" customWidth="1"/>
    <col min="2817" max="2817" width="3.75" style="3" customWidth="1"/>
    <col min="2818" max="2818" width="21.5" style="3" customWidth="1"/>
    <col min="2819" max="2819" width="9.125" style="3" customWidth="1"/>
    <col min="2820" max="2820" width="10.875" style="3" customWidth="1"/>
    <col min="2821" max="2821" width="8.25" style="3" customWidth="1"/>
    <col min="2822" max="2822" width="4.875" style="3" customWidth="1"/>
    <col min="2823" max="2823" width="12.875" style="3" customWidth="1"/>
    <col min="2824" max="2824" width="6.625" style="3" customWidth="1"/>
    <col min="2825" max="2825" width="4.75" style="3" customWidth="1"/>
    <col min="2826" max="2826" width="5.125" style="3" customWidth="1"/>
    <col min="2827" max="2827" width="5.75" style="3" customWidth="1"/>
    <col min="2828" max="2829" width="8.75" style="3" customWidth="1"/>
    <col min="2830" max="2830" width="6.75" style="3" customWidth="1"/>
    <col min="2831" max="3071" width="9" style="3"/>
    <col min="3072" max="3072" width="1.375" style="3" customWidth="1"/>
    <col min="3073" max="3073" width="3.75" style="3" customWidth="1"/>
    <col min="3074" max="3074" width="21.5" style="3" customWidth="1"/>
    <col min="3075" max="3075" width="9.125" style="3" customWidth="1"/>
    <col min="3076" max="3076" width="10.875" style="3" customWidth="1"/>
    <col min="3077" max="3077" width="8.25" style="3" customWidth="1"/>
    <col min="3078" max="3078" width="4.875" style="3" customWidth="1"/>
    <col min="3079" max="3079" width="12.875" style="3" customWidth="1"/>
    <col min="3080" max="3080" width="6.625" style="3" customWidth="1"/>
    <col min="3081" max="3081" width="4.75" style="3" customWidth="1"/>
    <col min="3082" max="3082" width="5.125" style="3" customWidth="1"/>
    <col min="3083" max="3083" width="5.75" style="3" customWidth="1"/>
    <col min="3084" max="3085" width="8.75" style="3" customWidth="1"/>
    <col min="3086" max="3086" width="6.75" style="3" customWidth="1"/>
    <col min="3087" max="3327" width="9" style="3"/>
    <col min="3328" max="3328" width="1.375" style="3" customWidth="1"/>
    <col min="3329" max="3329" width="3.75" style="3" customWidth="1"/>
    <col min="3330" max="3330" width="21.5" style="3" customWidth="1"/>
    <col min="3331" max="3331" width="9.125" style="3" customWidth="1"/>
    <col min="3332" max="3332" width="10.875" style="3" customWidth="1"/>
    <col min="3333" max="3333" width="8.25" style="3" customWidth="1"/>
    <col min="3334" max="3334" width="4.875" style="3" customWidth="1"/>
    <col min="3335" max="3335" width="12.875" style="3" customWidth="1"/>
    <col min="3336" max="3336" width="6.625" style="3" customWidth="1"/>
    <col min="3337" max="3337" width="4.75" style="3" customWidth="1"/>
    <col min="3338" max="3338" width="5.125" style="3" customWidth="1"/>
    <col min="3339" max="3339" width="5.75" style="3" customWidth="1"/>
    <col min="3340" max="3341" width="8.75" style="3" customWidth="1"/>
    <col min="3342" max="3342" width="6.75" style="3" customWidth="1"/>
    <col min="3343" max="3583" width="9" style="3"/>
    <col min="3584" max="3584" width="1.375" style="3" customWidth="1"/>
    <col min="3585" max="3585" width="3.75" style="3" customWidth="1"/>
    <col min="3586" max="3586" width="21.5" style="3" customWidth="1"/>
    <col min="3587" max="3587" width="9.125" style="3" customWidth="1"/>
    <col min="3588" max="3588" width="10.875" style="3" customWidth="1"/>
    <col min="3589" max="3589" width="8.25" style="3" customWidth="1"/>
    <col min="3590" max="3590" width="4.875" style="3" customWidth="1"/>
    <col min="3591" max="3591" width="12.875" style="3" customWidth="1"/>
    <col min="3592" max="3592" width="6.625" style="3" customWidth="1"/>
    <col min="3593" max="3593" width="4.75" style="3" customWidth="1"/>
    <col min="3594" max="3594" width="5.125" style="3" customWidth="1"/>
    <col min="3595" max="3595" width="5.75" style="3" customWidth="1"/>
    <col min="3596" max="3597" width="8.75" style="3" customWidth="1"/>
    <col min="3598" max="3598" width="6.75" style="3" customWidth="1"/>
    <col min="3599" max="3839" width="9" style="3"/>
    <col min="3840" max="3840" width="1.375" style="3" customWidth="1"/>
    <col min="3841" max="3841" width="3.75" style="3" customWidth="1"/>
    <col min="3842" max="3842" width="21.5" style="3" customWidth="1"/>
    <col min="3843" max="3843" width="9.125" style="3" customWidth="1"/>
    <col min="3844" max="3844" width="10.875" style="3" customWidth="1"/>
    <col min="3845" max="3845" width="8.25" style="3" customWidth="1"/>
    <col min="3846" max="3846" width="4.875" style="3" customWidth="1"/>
    <col min="3847" max="3847" width="12.875" style="3" customWidth="1"/>
    <col min="3848" max="3848" width="6.625" style="3" customWidth="1"/>
    <col min="3849" max="3849" width="4.75" style="3" customWidth="1"/>
    <col min="3850" max="3850" width="5.125" style="3" customWidth="1"/>
    <col min="3851" max="3851" width="5.75" style="3" customWidth="1"/>
    <col min="3852" max="3853" width="8.75" style="3" customWidth="1"/>
    <col min="3854" max="3854" width="6.75" style="3" customWidth="1"/>
    <col min="3855" max="4095" width="9" style="3"/>
    <col min="4096" max="4096" width="1.375" style="3" customWidth="1"/>
    <col min="4097" max="4097" width="3.75" style="3" customWidth="1"/>
    <col min="4098" max="4098" width="21.5" style="3" customWidth="1"/>
    <col min="4099" max="4099" width="9.125" style="3" customWidth="1"/>
    <col min="4100" max="4100" width="10.875" style="3" customWidth="1"/>
    <col min="4101" max="4101" width="8.25" style="3" customWidth="1"/>
    <col min="4102" max="4102" width="4.875" style="3" customWidth="1"/>
    <col min="4103" max="4103" width="12.875" style="3" customWidth="1"/>
    <col min="4104" max="4104" width="6.625" style="3" customWidth="1"/>
    <col min="4105" max="4105" width="4.75" style="3" customWidth="1"/>
    <col min="4106" max="4106" width="5.125" style="3" customWidth="1"/>
    <col min="4107" max="4107" width="5.75" style="3" customWidth="1"/>
    <col min="4108" max="4109" width="8.75" style="3" customWidth="1"/>
    <col min="4110" max="4110" width="6.75" style="3" customWidth="1"/>
    <col min="4111" max="4351" width="9" style="3"/>
    <col min="4352" max="4352" width="1.375" style="3" customWidth="1"/>
    <col min="4353" max="4353" width="3.75" style="3" customWidth="1"/>
    <col min="4354" max="4354" width="21.5" style="3" customWidth="1"/>
    <col min="4355" max="4355" width="9.125" style="3" customWidth="1"/>
    <col min="4356" max="4356" width="10.875" style="3" customWidth="1"/>
    <col min="4357" max="4357" width="8.25" style="3" customWidth="1"/>
    <col min="4358" max="4358" width="4.875" style="3" customWidth="1"/>
    <col min="4359" max="4359" width="12.875" style="3" customWidth="1"/>
    <col min="4360" max="4360" width="6.625" style="3" customWidth="1"/>
    <col min="4361" max="4361" width="4.75" style="3" customWidth="1"/>
    <col min="4362" max="4362" width="5.125" style="3" customWidth="1"/>
    <col min="4363" max="4363" width="5.75" style="3" customWidth="1"/>
    <col min="4364" max="4365" width="8.75" style="3" customWidth="1"/>
    <col min="4366" max="4366" width="6.75" style="3" customWidth="1"/>
    <col min="4367" max="4607" width="9" style="3"/>
    <col min="4608" max="4608" width="1.375" style="3" customWidth="1"/>
    <col min="4609" max="4609" width="3.75" style="3" customWidth="1"/>
    <col min="4610" max="4610" width="21.5" style="3" customWidth="1"/>
    <col min="4611" max="4611" width="9.125" style="3" customWidth="1"/>
    <col min="4612" max="4612" width="10.875" style="3" customWidth="1"/>
    <col min="4613" max="4613" width="8.25" style="3" customWidth="1"/>
    <col min="4614" max="4614" width="4.875" style="3" customWidth="1"/>
    <col min="4615" max="4615" width="12.875" style="3" customWidth="1"/>
    <col min="4616" max="4616" width="6.625" style="3" customWidth="1"/>
    <col min="4617" max="4617" width="4.75" style="3" customWidth="1"/>
    <col min="4618" max="4618" width="5.125" style="3" customWidth="1"/>
    <col min="4619" max="4619" width="5.75" style="3" customWidth="1"/>
    <col min="4620" max="4621" width="8.75" style="3" customWidth="1"/>
    <col min="4622" max="4622" width="6.75" style="3" customWidth="1"/>
    <col min="4623" max="4863" width="9" style="3"/>
    <col min="4864" max="4864" width="1.375" style="3" customWidth="1"/>
    <col min="4865" max="4865" width="3.75" style="3" customWidth="1"/>
    <col min="4866" max="4866" width="21.5" style="3" customWidth="1"/>
    <col min="4867" max="4867" width="9.125" style="3" customWidth="1"/>
    <col min="4868" max="4868" width="10.875" style="3" customWidth="1"/>
    <col min="4869" max="4869" width="8.25" style="3" customWidth="1"/>
    <col min="4870" max="4870" width="4.875" style="3" customWidth="1"/>
    <col min="4871" max="4871" width="12.875" style="3" customWidth="1"/>
    <col min="4872" max="4872" width="6.625" style="3" customWidth="1"/>
    <col min="4873" max="4873" width="4.75" style="3" customWidth="1"/>
    <col min="4874" max="4874" width="5.125" style="3" customWidth="1"/>
    <col min="4875" max="4875" width="5.75" style="3" customWidth="1"/>
    <col min="4876" max="4877" width="8.75" style="3" customWidth="1"/>
    <col min="4878" max="4878" width="6.75" style="3" customWidth="1"/>
    <col min="4879" max="5119" width="9" style="3"/>
    <col min="5120" max="5120" width="1.375" style="3" customWidth="1"/>
    <col min="5121" max="5121" width="3.75" style="3" customWidth="1"/>
    <col min="5122" max="5122" width="21.5" style="3" customWidth="1"/>
    <col min="5123" max="5123" width="9.125" style="3" customWidth="1"/>
    <col min="5124" max="5124" width="10.875" style="3" customWidth="1"/>
    <col min="5125" max="5125" width="8.25" style="3" customWidth="1"/>
    <col min="5126" max="5126" width="4.875" style="3" customWidth="1"/>
    <col min="5127" max="5127" width="12.875" style="3" customWidth="1"/>
    <col min="5128" max="5128" width="6.625" style="3" customWidth="1"/>
    <col min="5129" max="5129" width="4.75" style="3" customWidth="1"/>
    <col min="5130" max="5130" width="5.125" style="3" customWidth="1"/>
    <col min="5131" max="5131" width="5.75" style="3" customWidth="1"/>
    <col min="5132" max="5133" width="8.75" style="3" customWidth="1"/>
    <col min="5134" max="5134" width="6.75" style="3" customWidth="1"/>
    <col min="5135" max="5375" width="9" style="3"/>
    <col min="5376" max="5376" width="1.375" style="3" customWidth="1"/>
    <col min="5377" max="5377" width="3.75" style="3" customWidth="1"/>
    <col min="5378" max="5378" width="21.5" style="3" customWidth="1"/>
    <col min="5379" max="5379" width="9.125" style="3" customWidth="1"/>
    <col min="5380" max="5380" width="10.875" style="3" customWidth="1"/>
    <col min="5381" max="5381" width="8.25" style="3" customWidth="1"/>
    <col min="5382" max="5382" width="4.875" style="3" customWidth="1"/>
    <col min="5383" max="5383" width="12.875" style="3" customWidth="1"/>
    <col min="5384" max="5384" width="6.625" style="3" customWidth="1"/>
    <col min="5385" max="5385" width="4.75" style="3" customWidth="1"/>
    <col min="5386" max="5386" width="5.125" style="3" customWidth="1"/>
    <col min="5387" max="5387" width="5.75" style="3" customWidth="1"/>
    <col min="5388" max="5389" width="8.75" style="3" customWidth="1"/>
    <col min="5390" max="5390" width="6.75" style="3" customWidth="1"/>
    <col min="5391" max="5631" width="9" style="3"/>
    <col min="5632" max="5632" width="1.375" style="3" customWidth="1"/>
    <col min="5633" max="5633" width="3.75" style="3" customWidth="1"/>
    <col min="5634" max="5634" width="21.5" style="3" customWidth="1"/>
    <col min="5635" max="5635" width="9.125" style="3" customWidth="1"/>
    <col min="5636" max="5636" width="10.875" style="3" customWidth="1"/>
    <col min="5637" max="5637" width="8.25" style="3" customWidth="1"/>
    <col min="5638" max="5638" width="4.875" style="3" customWidth="1"/>
    <col min="5639" max="5639" width="12.875" style="3" customWidth="1"/>
    <col min="5640" max="5640" width="6.625" style="3" customWidth="1"/>
    <col min="5641" max="5641" width="4.75" style="3" customWidth="1"/>
    <col min="5642" max="5642" width="5.125" style="3" customWidth="1"/>
    <col min="5643" max="5643" width="5.75" style="3" customWidth="1"/>
    <col min="5644" max="5645" width="8.75" style="3" customWidth="1"/>
    <col min="5646" max="5646" width="6.75" style="3" customWidth="1"/>
    <col min="5647" max="5887" width="9" style="3"/>
    <col min="5888" max="5888" width="1.375" style="3" customWidth="1"/>
    <col min="5889" max="5889" width="3.75" style="3" customWidth="1"/>
    <col min="5890" max="5890" width="21.5" style="3" customWidth="1"/>
    <col min="5891" max="5891" width="9.125" style="3" customWidth="1"/>
    <col min="5892" max="5892" width="10.875" style="3" customWidth="1"/>
    <col min="5893" max="5893" width="8.25" style="3" customWidth="1"/>
    <col min="5894" max="5894" width="4.875" style="3" customWidth="1"/>
    <col min="5895" max="5895" width="12.875" style="3" customWidth="1"/>
    <col min="5896" max="5896" width="6.625" style="3" customWidth="1"/>
    <col min="5897" max="5897" width="4.75" style="3" customWidth="1"/>
    <col min="5898" max="5898" width="5.125" style="3" customWidth="1"/>
    <col min="5899" max="5899" width="5.75" style="3" customWidth="1"/>
    <col min="5900" max="5901" width="8.75" style="3" customWidth="1"/>
    <col min="5902" max="5902" width="6.75" style="3" customWidth="1"/>
    <col min="5903" max="6143" width="9" style="3"/>
    <col min="6144" max="6144" width="1.375" style="3" customWidth="1"/>
    <col min="6145" max="6145" width="3.75" style="3" customWidth="1"/>
    <col min="6146" max="6146" width="21.5" style="3" customWidth="1"/>
    <col min="6147" max="6147" width="9.125" style="3" customWidth="1"/>
    <col min="6148" max="6148" width="10.875" style="3" customWidth="1"/>
    <col min="6149" max="6149" width="8.25" style="3" customWidth="1"/>
    <col min="6150" max="6150" width="4.875" style="3" customWidth="1"/>
    <col min="6151" max="6151" width="12.875" style="3" customWidth="1"/>
    <col min="6152" max="6152" width="6.625" style="3" customWidth="1"/>
    <col min="6153" max="6153" width="4.75" style="3" customWidth="1"/>
    <col min="6154" max="6154" width="5.125" style="3" customWidth="1"/>
    <col min="6155" max="6155" width="5.75" style="3" customWidth="1"/>
    <col min="6156" max="6157" width="8.75" style="3" customWidth="1"/>
    <col min="6158" max="6158" width="6.75" style="3" customWidth="1"/>
    <col min="6159" max="6399" width="9" style="3"/>
    <col min="6400" max="6400" width="1.375" style="3" customWidth="1"/>
    <col min="6401" max="6401" width="3.75" style="3" customWidth="1"/>
    <col min="6402" max="6402" width="21.5" style="3" customWidth="1"/>
    <col min="6403" max="6403" width="9.125" style="3" customWidth="1"/>
    <col min="6404" max="6404" width="10.875" style="3" customWidth="1"/>
    <col min="6405" max="6405" width="8.25" style="3" customWidth="1"/>
    <col min="6406" max="6406" width="4.875" style="3" customWidth="1"/>
    <col min="6407" max="6407" width="12.875" style="3" customWidth="1"/>
    <col min="6408" max="6408" width="6.625" style="3" customWidth="1"/>
    <col min="6409" max="6409" width="4.75" style="3" customWidth="1"/>
    <col min="6410" max="6410" width="5.125" style="3" customWidth="1"/>
    <col min="6411" max="6411" width="5.75" style="3" customWidth="1"/>
    <col min="6412" max="6413" width="8.75" style="3" customWidth="1"/>
    <col min="6414" max="6414" width="6.75" style="3" customWidth="1"/>
    <col min="6415" max="6655" width="9" style="3"/>
    <col min="6656" max="6656" width="1.375" style="3" customWidth="1"/>
    <col min="6657" max="6657" width="3.75" style="3" customWidth="1"/>
    <col min="6658" max="6658" width="21.5" style="3" customWidth="1"/>
    <col min="6659" max="6659" width="9.125" style="3" customWidth="1"/>
    <col min="6660" max="6660" width="10.875" style="3" customWidth="1"/>
    <col min="6661" max="6661" width="8.25" style="3" customWidth="1"/>
    <col min="6662" max="6662" width="4.875" style="3" customWidth="1"/>
    <col min="6663" max="6663" width="12.875" style="3" customWidth="1"/>
    <col min="6664" max="6664" width="6.625" style="3" customWidth="1"/>
    <col min="6665" max="6665" width="4.75" style="3" customWidth="1"/>
    <col min="6666" max="6666" width="5.125" style="3" customWidth="1"/>
    <col min="6667" max="6667" width="5.75" style="3" customWidth="1"/>
    <col min="6668" max="6669" width="8.75" style="3" customWidth="1"/>
    <col min="6670" max="6670" width="6.75" style="3" customWidth="1"/>
    <col min="6671" max="6911" width="9" style="3"/>
    <col min="6912" max="6912" width="1.375" style="3" customWidth="1"/>
    <col min="6913" max="6913" width="3.75" style="3" customWidth="1"/>
    <col min="6914" max="6914" width="21.5" style="3" customWidth="1"/>
    <col min="6915" max="6915" width="9.125" style="3" customWidth="1"/>
    <col min="6916" max="6916" width="10.875" style="3" customWidth="1"/>
    <col min="6917" max="6917" width="8.25" style="3" customWidth="1"/>
    <col min="6918" max="6918" width="4.875" style="3" customWidth="1"/>
    <col min="6919" max="6919" width="12.875" style="3" customWidth="1"/>
    <col min="6920" max="6920" width="6.625" style="3" customWidth="1"/>
    <col min="6921" max="6921" width="4.75" style="3" customWidth="1"/>
    <col min="6922" max="6922" width="5.125" style="3" customWidth="1"/>
    <col min="6923" max="6923" width="5.75" style="3" customWidth="1"/>
    <col min="6924" max="6925" width="8.75" style="3" customWidth="1"/>
    <col min="6926" max="6926" width="6.75" style="3" customWidth="1"/>
    <col min="6927" max="7167" width="9" style="3"/>
    <col min="7168" max="7168" width="1.375" style="3" customWidth="1"/>
    <col min="7169" max="7169" width="3.75" style="3" customWidth="1"/>
    <col min="7170" max="7170" width="21.5" style="3" customWidth="1"/>
    <col min="7171" max="7171" width="9.125" style="3" customWidth="1"/>
    <col min="7172" max="7172" width="10.875" style="3" customWidth="1"/>
    <col min="7173" max="7173" width="8.25" style="3" customWidth="1"/>
    <col min="7174" max="7174" width="4.875" style="3" customWidth="1"/>
    <col min="7175" max="7175" width="12.875" style="3" customWidth="1"/>
    <col min="7176" max="7176" width="6.625" style="3" customWidth="1"/>
    <col min="7177" max="7177" width="4.75" style="3" customWidth="1"/>
    <col min="7178" max="7178" width="5.125" style="3" customWidth="1"/>
    <col min="7179" max="7179" width="5.75" style="3" customWidth="1"/>
    <col min="7180" max="7181" width="8.75" style="3" customWidth="1"/>
    <col min="7182" max="7182" width="6.75" style="3" customWidth="1"/>
    <col min="7183" max="7423" width="9" style="3"/>
    <col min="7424" max="7424" width="1.375" style="3" customWidth="1"/>
    <col min="7425" max="7425" width="3.75" style="3" customWidth="1"/>
    <col min="7426" max="7426" width="21.5" style="3" customWidth="1"/>
    <col min="7427" max="7427" width="9.125" style="3" customWidth="1"/>
    <col min="7428" max="7428" width="10.875" style="3" customWidth="1"/>
    <col min="7429" max="7429" width="8.25" style="3" customWidth="1"/>
    <col min="7430" max="7430" width="4.875" style="3" customWidth="1"/>
    <col min="7431" max="7431" width="12.875" style="3" customWidth="1"/>
    <col min="7432" max="7432" width="6.625" style="3" customWidth="1"/>
    <col min="7433" max="7433" width="4.75" style="3" customWidth="1"/>
    <col min="7434" max="7434" width="5.125" style="3" customWidth="1"/>
    <col min="7435" max="7435" width="5.75" style="3" customWidth="1"/>
    <col min="7436" max="7437" width="8.75" style="3" customWidth="1"/>
    <col min="7438" max="7438" width="6.75" style="3" customWidth="1"/>
    <col min="7439" max="7679" width="9" style="3"/>
    <col min="7680" max="7680" width="1.375" style="3" customWidth="1"/>
    <col min="7681" max="7681" width="3.75" style="3" customWidth="1"/>
    <col min="7682" max="7682" width="21.5" style="3" customWidth="1"/>
    <col min="7683" max="7683" width="9.125" style="3" customWidth="1"/>
    <col min="7684" max="7684" width="10.875" style="3" customWidth="1"/>
    <col min="7685" max="7685" width="8.25" style="3" customWidth="1"/>
    <col min="7686" max="7686" width="4.875" style="3" customWidth="1"/>
    <col min="7687" max="7687" width="12.875" style="3" customWidth="1"/>
    <col min="7688" max="7688" width="6.625" style="3" customWidth="1"/>
    <col min="7689" max="7689" width="4.75" style="3" customWidth="1"/>
    <col min="7690" max="7690" width="5.125" style="3" customWidth="1"/>
    <col min="7691" max="7691" width="5.75" style="3" customWidth="1"/>
    <col min="7692" max="7693" width="8.75" style="3" customWidth="1"/>
    <col min="7694" max="7694" width="6.75" style="3" customWidth="1"/>
    <col min="7695" max="7935" width="9" style="3"/>
    <col min="7936" max="7936" width="1.375" style="3" customWidth="1"/>
    <col min="7937" max="7937" width="3.75" style="3" customWidth="1"/>
    <col min="7938" max="7938" width="21.5" style="3" customWidth="1"/>
    <col min="7939" max="7939" width="9.125" style="3" customWidth="1"/>
    <col min="7940" max="7940" width="10.875" style="3" customWidth="1"/>
    <col min="7941" max="7941" width="8.25" style="3" customWidth="1"/>
    <col min="7942" max="7942" width="4.875" style="3" customWidth="1"/>
    <col min="7943" max="7943" width="12.875" style="3" customWidth="1"/>
    <col min="7944" max="7944" width="6.625" style="3" customWidth="1"/>
    <col min="7945" max="7945" width="4.75" style="3" customWidth="1"/>
    <col min="7946" max="7946" width="5.125" style="3" customWidth="1"/>
    <col min="7947" max="7947" width="5.75" style="3" customWidth="1"/>
    <col min="7948" max="7949" width="8.75" style="3" customWidth="1"/>
    <col min="7950" max="7950" width="6.75" style="3" customWidth="1"/>
    <col min="7951" max="8191" width="9" style="3"/>
    <col min="8192" max="8192" width="1.375" style="3" customWidth="1"/>
    <col min="8193" max="8193" width="3.75" style="3" customWidth="1"/>
    <col min="8194" max="8194" width="21.5" style="3" customWidth="1"/>
    <col min="8195" max="8195" width="9.125" style="3" customWidth="1"/>
    <col min="8196" max="8196" width="10.875" style="3" customWidth="1"/>
    <col min="8197" max="8197" width="8.25" style="3" customWidth="1"/>
    <col min="8198" max="8198" width="4.875" style="3" customWidth="1"/>
    <col min="8199" max="8199" width="12.875" style="3" customWidth="1"/>
    <col min="8200" max="8200" width="6.625" style="3" customWidth="1"/>
    <col min="8201" max="8201" width="4.75" style="3" customWidth="1"/>
    <col min="8202" max="8202" width="5.125" style="3" customWidth="1"/>
    <col min="8203" max="8203" width="5.75" style="3" customWidth="1"/>
    <col min="8204" max="8205" width="8.75" style="3" customWidth="1"/>
    <col min="8206" max="8206" width="6.75" style="3" customWidth="1"/>
    <col min="8207" max="8447" width="9" style="3"/>
    <col min="8448" max="8448" width="1.375" style="3" customWidth="1"/>
    <col min="8449" max="8449" width="3.75" style="3" customWidth="1"/>
    <col min="8450" max="8450" width="21.5" style="3" customWidth="1"/>
    <col min="8451" max="8451" width="9.125" style="3" customWidth="1"/>
    <col min="8452" max="8452" width="10.875" style="3" customWidth="1"/>
    <col min="8453" max="8453" width="8.25" style="3" customWidth="1"/>
    <col min="8454" max="8454" width="4.875" style="3" customWidth="1"/>
    <col min="8455" max="8455" width="12.875" style="3" customWidth="1"/>
    <col min="8456" max="8456" width="6.625" style="3" customWidth="1"/>
    <col min="8457" max="8457" width="4.75" style="3" customWidth="1"/>
    <col min="8458" max="8458" width="5.125" style="3" customWidth="1"/>
    <col min="8459" max="8459" width="5.75" style="3" customWidth="1"/>
    <col min="8460" max="8461" width="8.75" style="3" customWidth="1"/>
    <col min="8462" max="8462" width="6.75" style="3" customWidth="1"/>
    <col min="8463" max="8703" width="9" style="3"/>
    <col min="8704" max="8704" width="1.375" style="3" customWidth="1"/>
    <col min="8705" max="8705" width="3.75" style="3" customWidth="1"/>
    <col min="8706" max="8706" width="21.5" style="3" customWidth="1"/>
    <col min="8707" max="8707" width="9.125" style="3" customWidth="1"/>
    <col min="8708" max="8708" width="10.875" style="3" customWidth="1"/>
    <col min="8709" max="8709" width="8.25" style="3" customWidth="1"/>
    <col min="8710" max="8710" width="4.875" style="3" customWidth="1"/>
    <col min="8711" max="8711" width="12.875" style="3" customWidth="1"/>
    <col min="8712" max="8712" width="6.625" style="3" customWidth="1"/>
    <col min="8713" max="8713" width="4.75" style="3" customWidth="1"/>
    <col min="8714" max="8714" width="5.125" style="3" customWidth="1"/>
    <col min="8715" max="8715" width="5.75" style="3" customWidth="1"/>
    <col min="8716" max="8717" width="8.75" style="3" customWidth="1"/>
    <col min="8718" max="8718" width="6.75" style="3" customWidth="1"/>
    <col min="8719" max="8959" width="9" style="3"/>
    <col min="8960" max="8960" width="1.375" style="3" customWidth="1"/>
    <col min="8961" max="8961" width="3.75" style="3" customWidth="1"/>
    <col min="8962" max="8962" width="21.5" style="3" customWidth="1"/>
    <col min="8963" max="8963" width="9.125" style="3" customWidth="1"/>
    <col min="8964" max="8964" width="10.875" style="3" customWidth="1"/>
    <col min="8965" max="8965" width="8.25" style="3" customWidth="1"/>
    <col min="8966" max="8966" width="4.875" style="3" customWidth="1"/>
    <col min="8967" max="8967" width="12.875" style="3" customWidth="1"/>
    <col min="8968" max="8968" width="6.625" style="3" customWidth="1"/>
    <col min="8969" max="8969" width="4.75" style="3" customWidth="1"/>
    <col min="8970" max="8970" width="5.125" style="3" customWidth="1"/>
    <col min="8971" max="8971" width="5.75" style="3" customWidth="1"/>
    <col min="8972" max="8973" width="8.75" style="3" customWidth="1"/>
    <col min="8974" max="8974" width="6.75" style="3" customWidth="1"/>
    <col min="8975" max="9215" width="9" style="3"/>
    <col min="9216" max="9216" width="1.375" style="3" customWidth="1"/>
    <col min="9217" max="9217" width="3.75" style="3" customWidth="1"/>
    <col min="9218" max="9218" width="21.5" style="3" customWidth="1"/>
    <col min="9219" max="9219" width="9.125" style="3" customWidth="1"/>
    <col min="9220" max="9220" width="10.875" style="3" customWidth="1"/>
    <col min="9221" max="9221" width="8.25" style="3" customWidth="1"/>
    <col min="9222" max="9222" width="4.875" style="3" customWidth="1"/>
    <col min="9223" max="9223" width="12.875" style="3" customWidth="1"/>
    <col min="9224" max="9224" width="6.625" style="3" customWidth="1"/>
    <col min="9225" max="9225" width="4.75" style="3" customWidth="1"/>
    <col min="9226" max="9226" width="5.125" style="3" customWidth="1"/>
    <col min="9227" max="9227" width="5.75" style="3" customWidth="1"/>
    <col min="9228" max="9229" width="8.75" style="3" customWidth="1"/>
    <col min="9230" max="9230" width="6.75" style="3" customWidth="1"/>
    <col min="9231" max="9471" width="9" style="3"/>
    <col min="9472" max="9472" width="1.375" style="3" customWidth="1"/>
    <col min="9473" max="9473" width="3.75" style="3" customWidth="1"/>
    <col min="9474" max="9474" width="21.5" style="3" customWidth="1"/>
    <col min="9475" max="9475" width="9.125" style="3" customWidth="1"/>
    <col min="9476" max="9476" width="10.875" style="3" customWidth="1"/>
    <col min="9477" max="9477" width="8.25" style="3" customWidth="1"/>
    <col min="9478" max="9478" width="4.875" style="3" customWidth="1"/>
    <col min="9479" max="9479" width="12.875" style="3" customWidth="1"/>
    <col min="9480" max="9480" width="6.625" style="3" customWidth="1"/>
    <col min="9481" max="9481" width="4.75" style="3" customWidth="1"/>
    <col min="9482" max="9482" width="5.125" style="3" customWidth="1"/>
    <col min="9483" max="9483" width="5.75" style="3" customWidth="1"/>
    <col min="9484" max="9485" width="8.75" style="3" customWidth="1"/>
    <col min="9486" max="9486" width="6.75" style="3" customWidth="1"/>
    <col min="9487" max="9727" width="9" style="3"/>
    <col min="9728" max="9728" width="1.375" style="3" customWidth="1"/>
    <col min="9729" max="9729" width="3.75" style="3" customWidth="1"/>
    <col min="9730" max="9730" width="21.5" style="3" customWidth="1"/>
    <col min="9731" max="9731" width="9.125" style="3" customWidth="1"/>
    <col min="9732" max="9732" width="10.875" style="3" customWidth="1"/>
    <col min="9733" max="9733" width="8.25" style="3" customWidth="1"/>
    <col min="9734" max="9734" width="4.875" style="3" customWidth="1"/>
    <col min="9735" max="9735" width="12.875" style="3" customWidth="1"/>
    <col min="9736" max="9736" width="6.625" style="3" customWidth="1"/>
    <col min="9737" max="9737" width="4.75" style="3" customWidth="1"/>
    <col min="9738" max="9738" width="5.125" style="3" customWidth="1"/>
    <col min="9739" max="9739" width="5.75" style="3" customWidth="1"/>
    <col min="9740" max="9741" width="8.75" style="3" customWidth="1"/>
    <col min="9742" max="9742" width="6.75" style="3" customWidth="1"/>
    <col min="9743" max="9983" width="9" style="3"/>
    <col min="9984" max="9984" width="1.375" style="3" customWidth="1"/>
    <col min="9985" max="9985" width="3.75" style="3" customWidth="1"/>
    <col min="9986" max="9986" width="21.5" style="3" customWidth="1"/>
    <col min="9987" max="9987" width="9.125" style="3" customWidth="1"/>
    <col min="9988" max="9988" width="10.875" style="3" customWidth="1"/>
    <col min="9989" max="9989" width="8.25" style="3" customWidth="1"/>
    <col min="9990" max="9990" width="4.875" style="3" customWidth="1"/>
    <col min="9991" max="9991" width="12.875" style="3" customWidth="1"/>
    <col min="9992" max="9992" width="6.625" style="3" customWidth="1"/>
    <col min="9993" max="9993" width="4.75" style="3" customWidth="1"/>
    <col min="9994" max="9994" width="5.125" style="3" customWidth="1"/>
    <col min="9995" max="9995" width="5.75" style="3" customWidth="1"/>
    <col min="9996" max="9997" width="8.75" style="3" customWidth="1"/>
    <col min="9998" max="9998" width="6.75" style="3" customWidth="1"/>
    <col min="9999" max="10239" width="9" style="3"/>
    <col min="10240" max="10240" width="1.375" style="3" customWidth="1"/>
    <col min="10241" max="10241" width="3.75" style="3" customWidth="1"/>
    <col min="10242" max="10242" width="21.5" style="3" customWidth="1"/>
    <col min="10243" max="10243" width="9.125" style="3" customWidth="1"/>
    <col min="10244" max="10244" width="10.875" style="3" customWidth="1"/>
    <col min="10245" max="10245" width="8.25" style="3" customWidth="1"/>
    <col min="10246" max="10246" width="4.875" style="3" customWidth="1"/>
    <col min="10247" max="10247" width="12.875" style="3" customWidth="1"/>
    <col min="10248" max="10248" width="6.625" style="3" customWidth="1"/>
    <col min="10249" max="10249" width="4.75" style="3" customWidth="1"/>
    <col min="10250" max="10250" width="5.125" style="3" customWidth="1"/>
    <col min="10251" max="10251" width="5.75" style="3" customWidth="1"/>
    <col min="10252" max="10253" width="8.75" style="3" customWidth="1"/>
    <col min="10254" max="10254" width="6.75" style="3" customWidth="1"/>
    <col min="10255" max="10495" width="9" style="3"/>
    <col min="10496" max="10496" width="1.375" style="3" customWidth="1"/>
    <col min="10497" max="10497" width="3.75" style="3" customWidth="1"/>
    <col min="10498" max="10498" width="21.5" style="3" customWidth="1"/>
    <col min="10499" max="10499" width="9.125" style="3" customWidth="1"/>
    <col min="10500" max="10500" width="10.875" style="3" customWidth="1"/>
    <col min="10501" max="10501" width="8.25" style="3" customWidth="1"/>
    <col min="10502" max="10502" width="4.875" style="3" customWidth="1"/>
    <col min="10503" max="10503" width="12.875" style="3" customWidth="1"/>
    <col min="10504" max="10504" width="6.625" style="3" customWidth="1"/>
    <col min="10505" max="10505" width="4.75" style="3" customWidth="1"/>
    <col min="10506" max="10506" width="5.125" style="3" customWidth="1"/>
    <col min="10507" max="10507" width="5.75" style="3" customWidth="1"/>
    <col min="10508" max="10509" width="8.75" style="3" customWidth="1"/>
    <col min="10510" max="10510" width="6.75" style="3" customWidth="1"/>
    <col min="10511" max="10751" width="9" style="3"/>
    <col min="10752" max="10752" width="1.375" style="3" customWidth="1"/>
    <col min="10753" max="10753" width="3.75" style="3" customWidth="1"/>
    <col min="10754" max="10754" width="21.5" style="3" customWidth="1"/>
    <col min="10755" max="10755" width="9.125" style="3" customWidth="1"/>
    <col min="10756" max="10756" width="10.875" style="3" customWidth="1"/>
    <col min="10757" max="10757" width="8.25" style="3" customWidth="1"/>
    <col min="10758" max="10758" width="4.875" style="3" customWidth="1"/>
    <col min="10759" max="10759" width="12.875" style="3" customWidth="1"/>
    <col min="10760" max="10760" width="6.625" style="3" customWidth="1"/>
    <col min="10761" max="10761" width="4.75" style="3" customWidth="1"/>
    <col min="10762" max="10762" width="5.125" style="3" customWidth="1"/>
    <col min="10763" max="10763" width="5.75" style="3" customWidth="1"/>
    <col min="10764" max="10765" width="8.75" style="3" customWidth="1"/>
    <col min="10766" max="10766" width="6.75" style="3" customWidth="1"/>
    <col min="10767" max="11007" width="9" style="3"/>
    <col min="11008" max="11008" width="1.375" style="3" customWidth="1"/>
    <col min="11009" max="11009" width="3.75" style="3" customWidth="1"/>
    <col min="11010" max="11010" width="21.5" style="3" customWidth="1"/>
    <col min="11011" max="11011" width="9.125" style="3" customWidth="1"/>
    <col min="11012" max="11012" width="10.875" style="3" customWidth="1"/>
    <col min="11013" max="11013" width="8.25" style="3" customWidth="1"/>
    <col min="11014" max="11014" width="4.875" style="3" customWidth="1"/>
    <col min="11015" max="11015" width="12.875" style="3" customWidth="1"/>
    <col min="11016" max="11016" width="6.625" style="3" customWidth="1"/>
    <col min="11017" max="11017" width="4.75" style="3" customWidth="1"/>
    <col min="11018" max="11018" width="5.125" style="3" customWidth="1"/>
    <col min="11019" max="11019" width="5.75" style="3" customWidth="1"/>
    <col min="11020" max="11021" width="8.75" style="3" customWidth="1"/>
    <col min="11022" max="11022" width="6.75" style="3" customWidth="1"/>
    <col min="11023" max="11263" width="9" style="3"/>
    <col min="11264" max="11264" width="1.375" style="3" customWidth="1"/>
    <col min="11265" max="11265" width="3.75" style="3" customWidth="1"/>
    <col min="11266" max="11266" width="21.5" style="3" customWidth="1"/>
    <col min="11267" max="11267" width="9.125" style="3" customWidth="1"/>
    <col min="11268" max="11268" width="10.875" style="3" customWidth="1"/>
    <col min="11269" max="11269" width="8.25" style="3" customWidth="1"/>
    <col min="11270" max="11270" width="4.875" style="3" customWidth="1"/>
    <col min="11271" max="11271" width="12.875" style="3" customWidth="1"/>
    <col min="11272" max="11272" width="6.625" style="3" customWidth="1"/>
    <col min="11273" max="11273" width="4.75" style="3" customWidth="1"/>
    <col min="11274" max="11274" width="5.125" style="3" customWidth="1"/>
    <col min="11275" max="11275" width="5.75" style="3" customWidth="1"/>
    <col min="11276" max="11277" width="8.75" style="3" customWidth="1"/>
    <col min="11278" max="11278" width="6.75" style="3" customWidth="1"/>
    <col min="11279" max="11519" width="9" style="3"/>
    <col min="11520" max="11520" width="1.375" style="3" customWidth="1"/>
    <col min="11521" max="11521" width="3.75" style="3" customWidth="1"/>
    <col min="11522" max="11522" width="21.5" style="3" customWidth="1"/>
    <col min="11523" max="11523" width="9.125" style="3" customWidth="1"/>
    <col min="11524" max="11524" width="10.875" style="3" customWidth="1"/>
    <col min="11525" max="11525" width="8.25" style="3" customWidth="1"/>
    <col min="11526" max="11526" width="4.875" style="3" customWidth="1"/>
    <col min="11527" max="11527" width="12.875" style="3" customWidth="1"/>
    <col min="11528" max="11528" width="6.625" style="3" customWidth="1"/>
    <col min="11529" max="11529" width="4.75" style="3" customWidth="1"/>
    <col min="11530" max="11530" width="5.125" style="3" customWidth="1"/>
    <col min="11531" max="11531" width="5.75" style="3" customWidth="1"/>
    <col min="11532" max="11533" width="8.75" style="3" customWidth="1"/>
    <col min="11534" max="11534" width="6.75" style="3" customWidth="1"/>
    <col min="11535" max="11775" width="9" style="3"/>
    <col min="11776" max="11776" width="1.375" style="3" customWidth="1"/>
    <col min="11777" max="11777" width="3.75" style="3" customWidth="1"/>
    <col min="11778" max="11778" width="21.5" style="3" customWidth="1"/>
    <col min="11779" max="11779" width="9.125" style="3" customWidth="1"/>
    <col min="11780" max="11780" width="10.875" style="3" customWidth="1"/>
    <col min="11781" max="11781" width="8.25" style="3" customWidth="1"/>
    <col min="11782" max="11782" width="4.875" style="3" customWidth="1"/>
    <col min="11783" max="11783" width="12.875" style="3" customWidth="1"/>
    <col min="11784" max="11784" width="6.625" style="3" customWidth="1"/>
    <col min="11785" max="11785" width="4.75" style="3" customWidth="1"/>
    <col min="11786" max="11786" width="5.125" style="3" customWidth="1"/>
    <col min="11787" max="11787" width="5.75" style="3" customWidth="1"/>
    <col min="11788" max="11789" width="8.75" style="3" customWidth="1"/>
    <col min="11790" max="11790" width="6.75" style="3" customWidth="1"/>
    <col min="11791" max="12031" width="9" style="3"/>
    <col min="12032" max="12032" width="1.375" style="3" customWidth="1"/>
    <col min="12033" max="12033" width="3.75" style="3" customWidth="1"/>
    <col min="12034" max="12034" width="21.5" style="3" customWidth="1"/>
    <col min="12035" max="12035" width="9.125" style="3" customWidth="1"/>
    <col min="12036" max="12036" width="10.875" style="3" customWidth="1"/>
    <col min="12037" max="12037" width="8.25" style="3" customWidth="1"/>
    <col min="12038" max="12038" width="4.875" style="3" customWidth="1"/>
    <col min="12039" max="12039" width="12.875" style="3" customWidth="1"/>
    <col min="12040" max="12040" width="6.625" style="3" customWidth="1"/>
    <col min="12041" max="12041" width="4.75" style="3" customWidth="1"/>
    <col min="12042" max="12042" width="5.125" style="3" customWidth="1"/>
    <col min="12043" max="12043" width="5.75" style="3" customWidth="1"/>
    <col min="12044" max="12045" width="8.75" style="3" customWidth="1"/>
    <col min="12046" max="12046" width="6.75" style="3" customWidth="1"/>
    <col min="12047" max="12287" width="9" style="3"/>
    <col min="12288" max="12288" width="1.375" style="3" customWidth="1"/>
    <col min="12289" max="12289" width="3.75" style="3" customWidth="1"/>
    <col min="12290" max="12290" width="21.5" style="3" customWidth="1"/>
    <col min="12291" max="12291" width="9.125" style="3" customWidth="1"/>
    <col min="12292" max="12292" width="10.875" style="3" customWidth="1"/>
    <col min="12293" max="12293" width="8.25" style="3" customWidth="1"/>
    <col min="12294" max="12294" width="4.875" style="3" customWidth="1"/>
    <col min="12295" max="12295" width="12.875" style="3" customWidth="1"/>
    <col min="12296" max="12296" width="6.625" style="3" customWidth="1"/>
    <col min="12297" max="12297" width="4.75" style="3" customWidth="1"/>
    <col min="12298" max="12298" width="5.125" style="3" customWidth="1"/>
    <col min="12299" max="12299" width="5.75" style="3" customWidth="1"/>
    <col min="12300" max="12301" width="8.75" style="3" customWidth="1"/>
    <col min="12302" max="12302" width="6.75" style="3" customWidth="1"/>
    <col min="12303" max="12543" width="9" style="3"/>
    <col min="12544" max="12544" width="1.375" style="3" customWidth="1"/>
    <col min="12545" max="12545" width="3.75" style="3" customWidth="1"/>
    <col min="12546" max="12546" width="21.5" style="3" customWidth="1"/>
    <col min="12547" max="12547" width="9.125" style="3" customWidth="1"/>
    <col min="12548" max="12548" width="10.875" style="3" customWidth="1"/>
    <col min="12549" max="12549" width="8.25" style="3" customWidth="1"/>
    <col min="12550" max="12550" width="4.875" style="3" customWidth="1"/>
    <col min="12551" max="12551" width="12.875" style="3" customWidth="1"/>
    <col min="12552" max="12552" width="6.625" style="3" customWidth="1"/>
    <col min="12553" max="12553" width="4.75" style="3" customWidth="1"/>
    <col min="12554" max="12554" width="5.125" style="3" customWidth="1"/>
    <col min="12555" max="12555" width="5.75" style="3" customWidth="1"/>
    <col min="12556" max="12557" width="8.75" style="3" customWidth="1"/>
    <col min="12558" max="12558" width="6.75" style="3" customWidth="1"/>
    <col min="12559" max="12799" width="9" style="3"/>
    <col min="12800" max="12800" width="1.375" style="3" customWidth="1"/>
    <col min="12801" max="12801" width="3.75" style="3" customWidth="1"/>
    <col min="12802" max="12802" width="21.5" style="3" customWidth="1"/>
    <col min="12803" max="12803" width="9.125" style="3" customWidth="1"/>
    <col min="12804" max="12804" width="10.875" style="3" customWidth="1"/>
    <col min="12805" max="12805" width="8.25" style="3" customWidth="1"/>
    <col min="12806" max="12806" width="4.875" style="3" customWidth="1"/>
    <col min="12807" max="12807" width="12.875" style="3" customWidth="1"/>
    <col min="12808" max="12808" width="6.625" style="3" customWidth="1"/>
    <col min="12809" max="12809" width="4.75" style="3" customWidth="1"/>
    <col min="12810" max="12810" width="5.125" style="3" customWidth="1"/>
    <col min="12811" max="12811" width="5.75" style="3" customWidth="1"/>
    <col min="12812" max="12813" width="8.75" style="3" customWidth="1"/>
    <col min="12814" max="12814" width="6.75" style="3" customWidth="1"/>
    <col min="12815" max="13055" width="9" style="3"/>
    <col min="13056" max="13056" width="1.375" style="3" customWidth="1"/>
    <col min="13057" max="13057" width="3.75" style="3" customWidth="1"/>
    <col min="13058" max="13058" width="21.5" style="3" customWidth="1"/>
    <col min="13059" max="13059" width="9.125" style="3" customWidth="1"/>
    <col min="13060" max="13060" width="10.875" style="3" customWidth="1"/>
    <col min="13061" max="13061" width="8.25" style="3" customWidth="1"/>
    <col min="13062" max="13062" width="4.875" style="3" customWidth="1"/>
    <col min="13063" max="13063" width="12.875" style="3" customWidth="1"/>
    <col min="13064" max="13064" width="6.625" style="3" customWidth="1"/>
    <col min="13065" max="13065" width="4.75" style="3" customWidth="1"/>
    <col min="13066" max="13066" width="5.125" style="3" customWidth="1"/>
    <col min="13067" max="13067" width="5.75" style="3" customWidth="1"/>
    <col min="13068" max="13069" width="8.75" style="3" customWidth="1"/>
    <col min="13070" max="13070" width="6.75" style="3" customWidth="1"/>
    <col min="13071" max="13311" width="9" style="3"/>
    <col min="13312" max="13312" width="1.375" style="3" customWidth="1"/>
    <col min="13313" max="13313" width="3.75" style="3" customWidth="1"/>
    <col min="13314" max="13314" width="21.5" style="3" customWidth="1"/>
    <col min="13315" max="13315" width="9.125" style="3" customWidth="1"/>
    <col min="13316" max="13316" width="10.875" style="3" customWidth="1"/>
    <col min="13317" max="13317" width="8.25" style="3" customWidth="1"/>
    <col min="13318" max="13318" width="4.875" style="3" customWidth="1"/>
    <col min="13319" max="13319" width="12.875" style="3" customWidth="1"/>
    <col min="13320" max="13320" width="6.625" style="3" customWidth="1"/>
    <col min="13321" max="13321" width="4.75" style="3" customWidth="1"/>
    <col min="13322" max="13322" width="5.125" style="3" customWidth="1"/>
    <col min="13323" max="13323" width="5.75" style="3" customWidth="1"/>
    <col min="13324" max="13325" width="8.75" style="3" customWidth="1"/>
    <col min="13326" max="13326" width="6.75" style="3" customWidth="1"/>
    <col min="13327" max="13567" width="9" style="3"/>
    <col min="13568" max="13568" width="1.375" style="3" customWidth="1"/>
    <col min="13569" max="13569" width="3.75" style="3" customWidth="1"/>
    <col min="13570" max="13570" width="21.5" style="3" customWidth="1"/>
    <col min="13571" max="13571" width="9.125" style="3" customWidth="1"/>
    <col min="13572" max="13572" width="10.875" style="3" customWidth="1"/>
    <col min="13573" max="13573" width="8.25" style="3" customWidth="1"/>
    <col min="13574" max="13574" width="4.875" style="3" customWidth="1"/>
    <col min="13575" max="13575" width="12.875" style="3" customWidth="1"/>
    <col min="13576" max="13576" width="6.625" style="3" customWidth="1"/>
    <col min="13577" max="13577" width="4.75" style="3" customWidth="1"/>
    <col min="13578" max="13578" width="5.125" style="3" customWidth="1"/>
    <col min="13579" max="13579" width="5.75" style="3" customWidth="1"/>
    <col min="13580" max="13581" width="8.75" style="3" customWidth="1"/>
    <col min="13582" max="13582" width="6.75" style="3" customWidth="1"/>
    <col min="13583" max="13823" width="9" style="3"/>
    <col min="13824" max="13824" width="1.375" style="3" customWidth="1"/>
    <col min="13825" max="13825" width="3.75" style="3" customWidth="1"/>
    <col min="13826" max="13826" width="21.5" style="3" customWidth="1"/>
    <col min="13827" max="13827" width="9.125" style="3" customWidth="1"/>
    <col min="13828" max="13828" width="10.875" style="3" customWidth="1"/>
    <col min="13829" max="13829" width="8.25" style="3" customWidth="1"/>
    <col min="13830" max="13830" width="4.875" style="3" customWidth="1"/>
    <col min="13831" max="13831" width="12.875" style="3" customWidth="1"/>
    <col min="13832" max="13832" width="6.625" style="3" customWidth="1"/>
    <col min="13833" max="13833" width="4.75" style="3" customWidth="1"/>
    <col min="13834" max="13834" width="5.125" style="3" customWidth="1"/>
    <col min="13835" max="13835" width="5.75" style="3" customWidth="1"/>
    <col min="13836" max="13837" width="8.75" style="3" customWidth="1"/>
    <col min="13838" max="13838" width="6.75" style="3" customWidth="1"/>
    <col min="13839" max="14079" width="9" style="3"/>
    <col min="14080" max="14080" width="1.375" style="3" customWidth="1"/>
    <col min="14081" max="14081" width="3.75" style="3" customWidth="1"/>
    <col min="14082" max="14082" width="21.5" style="3" customWidth="1"/>
    <col min="14083" max="14083" width="9.125" style="3" customWidth="1"/>
    <col min="14084" max="14084" width="10.875" style="3" customWidth="1"/>
    <col min="14085" max="14085" width="8.25" style="3" customWidth="1"/>
    <col min="14086" max="14086" width="4.875" style="3" customWidth="1"/>
    <col min="14087" max="14087" width="12.875" style="3" customWidth="1"/>
    <col min="14088" max="14088" width="6.625" style="3" customWidth="1"/>
    <col min="14089" max="14089" width="4.75" style="3" customWidth="1"/>
    <col min="14090" max="14090" width="5.125" style="3" customWidth="1"/>
    <col min="14091" max="14091" width="5.75" style="3" customWidth="1"/>
    <col min="14092" max="14093" width="8.75" style="3" customWidth="1"/>
    <col min="14094" max="14094" width="6.75" style="3" customWidth="1"/>
    <col min="14095" max="14335" width="9" style="3"/>
    <col min="14336" max="14336" width="1.375" style="3" customWidth="1"/>
    <col min="14337" max="14337" width="3.75" style="3" customWidth="1"/>
    <col min="14338" max="14338" width="21.5" style="3" customWidth="1"/>
    <col min="14339" max="14339" width="9.125" style="3" customWidth="1"/>
    <col min="14340" max="14340" width="10.875" style="3" customWidth="1"/>
    <col min="14341" max="14341" width="8.25" style="3" customWidth="1"/>
    <col min="14342" max="14342" width="4.875" style="3" customWidth="1"/>
    <col min="14343" max="14343" width="12.875" style="3" customWidth="1"/>
    <col min="14344" max="14344" width="6.625" style="3" customWidth="1"/>
    <col min="14345" max="14345" width="4.75" style="3" customWidth="1"/>
    <col min="14346" max="14346" width="5.125" style="3" customWidth="1"/>
    <col min="14347" max="14347" width="5.75" style="3" customWidth="1"/>
    <col min="14348" max="14349" width="8.75" style="3" customWidth="1"/>
    <col min="14350" max="14350" width="6.75" style="3" customWidth="1"/>
    <col min="14351" max="14591" width="9" style="3"/>
    <col min="14592" max="14592" width="1.375" style="3" customWidth="1"/>
    <col min="14593" max="14593" width="3.75" style="3" customWidth="1"/>
    <col min="14594" max="14594" width="21.5" style="3" customWidth="1"/>
    <col min="14595" max="14595" width="9.125" style="3" customWidth="1"/>
    <col min="14596" max="14596" width="10.875" style="3" customWidth="1"/>
    <col min="14597" max="14597" width="8.25" style="3" customWidth="1"/>
    <col min="14598" max="14598" width="4.875" style="3" customWidth="1"/>
    <col min="14599" max="14599" width="12.875" style="3" customWidth="1"/>
    <col min="14600" max="14600" width="6.625" style="3" customWidth="1"/>
    <col min="14601" max="14601" width="4.75" style="3" customWidth="1"/>
    <col min="14602" max="14602" width="5.125" style="3" customWidth="1"/>
    <col min="14603" max="14603" width="5.75" style="3" customWidth="1"/>
    <col min="14604" max="14605" width="8.75" style="3" customWidth="1"/>
    <col min="14606" max="14606" width="6.75" style="3" customWidth="1"/>
    <col min="14607" max="14847" width="9" style="3"/>
    <col min="14848" max="14848" width="1.375" style="3" customWidth="1"/>
    <col min="14849" max="14849" width="3.75" style="3" customWidth="1"/>
    <col min="14850" max="14850" width="21.5" style="3" customWidth="1"/>
    <col min="14851" max="14851" width="9.125" style="3" customWidth="1"/>
    <col min="14852" max="14852" width="10.875" style="3" customWidth="1"/>
    <col min="14853" max="14853" width="8.25" style="3" customWidth="1"/>
    <col min="14854" max="14854" width="4.875" style="3" customWidth="1"/>
    <col min="14855" max="14855" width="12.875" style="3" customWidth="1"/>
    <col min="14856" max="14856" width="6.625" style="3" customWidth="1"/>
    <col min="14857" max="14857" width="4.75" style="3" customWidth="1"/>
    <col min="14858" max="14858" width="5.125" style="3" customWidth="1"/>
    <col min="14859" max="14859" width="5.75" style="3" customWidth="1"/>
    <col min="14860" max="14861" width="8.75" style="3" customWidth="1"/>
    <col min="14862" max="14862" width="6.75" style="3" customWidth="1"/>
    <col min="14863" max="15103" width="9" style="3"/>
    <col min="15104" max="15104" width="1.375" style="3" customWidth="1"/>
    <col min="15105" max="15105" width="3.75" style="3" customWidth="1"/>
    <col min="15106" max="15106" width="21.5" style="3" customWidth="1"/>
    <col min="15107" max="15107" width="9.125" style="3" customWidth="1"/>
    <col min="15108" max="15108" width="10.875" style="3" customWidth="1"/>
    <col min="15109" max="15109" width="8.25" style="3" customWidth="1"/>
    <col min="15110" max="15110" width="4.875" style="3" customWidth="1"/>
    <col min="15111" max="15111" width="12.875" style="3" customWidth="1"/>
    <col min="15112" max="15112" width="6.625" style="3" customWidth="1"/>
    <col min="15113" max="15113" width="4.75" style="3" customWidth="1"/>
    <col min="15114" max="15114" width="5.125" style="3" customWidth="1"/>
    <col min="15115" max="15115" width="5.75" style="3" customWidth="1"/>
    <col min="15116" max="15117" width="8.75" style="3" customWidth="1"/>
    <col min="15118" max="15118" width="6.75" style="3" customWidth="1"/>
    <col min="15119" max="15359" width="9" style="3"/>
    <col min="15360" max="15360" width="1.375" style="3" customWidth="1"/>
    <col min="15361" max="15361" width="3.75" style="3" customWidth="1"/>
    <col min="15362" max="15362" width="21.5" style="3" customWidth="1"/>
    <col min="15363" max="15363" width="9.125" style="3" customWidth="1"/>
    <col min="15364" max="15364" width="10.875" style="3" customWidth="1"/>
    <col min="15365" max="15365" width="8.25" style="3" customWidth="1"/>
    <col min="15366" max="15366" width="4.875" style="3" customWidth="1"/>
    <col min="15367" max="15367" width="12.875" style="3" customWidth="1"/>
    <col min="15368" max="15368" width="6.625" style="3" customWidth="1"/>
    <col min="15369" max="15369" width="4.75" style="3" customWidth="1"/>
    <col min="15370" max="15370" width="5.125" style="3" customWidth="1"/>
    <col min="15371" max="15371" width="5.75" style="3" customWidth="1"/>
    <col min="15372" max="15373" width="8.75" style="3" customWidth="1"/>
    <col min="15374" max="15374" width="6.75" style="3" customWidth="1"/>
    <col min="15375" max="15615" width="9" style="3"/>
    <col min="15616" max="15616" width="1.375" style="3" customWidth="1"/>
    <col min="15617" max="15617" width="3.75" style="3" customWidth="1"/>
    <col min="15618" max="15618" width="21.5" style="3" customWidth="1"/>
    <col min="15619" max="15619" width="9.125" style="3" customWidth="1"/>
    <col min="15620" max="15620" width="10.875" style="3" customWidth="1"/>
    <col min="15621" max="15621" width="8.25" style="3" customWidth="1"/>
    <col min="15622" max="15622" width="4.875" style="3" customWidth="1"/>
    <col min="15623" max="15623" width="12.875" style="3" customWidth="1"/>
    <col min="15624" max="15624" width="6.625" style="3" customWidth="1"/>
    <col min="15625" max="15625" width="4.75" style="3" customWidth="1"/>
    <col min="15626" max="15626" width="5.125" style="3" customWidth="1"/>
    <col min="15627" max="15627" width="5.75" style="3" customWidth="1"/>
    <col min="15628" max="15629" width="8.75" style="3" customWidth="1"/>
    <col min="15630" max="15630" width="6.75" style="3" customWidth="1"/>
    <col min="15631" max="15871" width="9" style="3"/>
    <col min="15872" max="15872" width="1.375" style="3" customWidth="1"/>
    <col min="15873" max="15873" width="3.75" style="3" customWidth="1"/>
    <col min="15874" max="15874" width="21.5" style="3" customWidth="1"/>
    <col min="15875" max="15875" width="9.125" style="3" customWidth="1"/>
    <col min="15876" max="15876" width="10.875" style="3" customWidth="1"/>
    <col min="15877" max="15877" width="8.25" style="3" customWidth="1"/>
    <col min="15878" max="15878" width="4.875" style="3" customWidth="1"/>
    <col min="15879" max="15879" width="12.875" style="3" customWidth="1"/>
    <col min="15880" max="15880" width="6.625" style="3" customWidth="1"/>
    <col min="15881" max="15881" width="4.75" style="3" customWidth="1"/>
    <col min="15882" max="15882" width="5.125" style="3" customWidth="1"/>
    <col min="15883" max="15883" width="5.75" style="3" customWidth="1"/>
    <col min="15884" max="15885" width="8.75" style="3" customWidth="1"/>
    <col min="15886" max="15886" width="6.75" style="3" customWidth="1"/>
    <col min="15887" max="16127" width="9" style="3"/>
    <col min="16128" max="16128" width="1.375" style="3" customWidth="1"/>
    <col min="16129" max="16129" width="3.75" style="3" customWidth="1"/>
    <col min="16130" max="16130" width="21.5" style="3" customWidth="1"/>
    <col min="16131" max="16131" width="9.125" style="3" customWidth="1"/>
    <col min="16132" max="16132" width="10.875" style="3" customWidth="1"/>
    <col min="16133" max="16133" width="8.25" style="3" customWidth="1"/>
    <col min="16134" max="16134" width="4.875" style="3" customWidth="1"/>
    <col min="16135" max="16135" width="12.875" style="3" customWidth="1"/>
    <col min="16136" max="16136" width="6.625" style="3" customWidth="1"/>
    <col min="16137" max="16137" width="4.75" style="3" customWidth="1"/>
    <col min="16138" max="16138" width="5.125" style="3" customWidth="1"/>
    <col min="16139" max="16139" width="5.75" style="3" customWidth="1"/>
    <col min="16140" max="16141" width="8.75" style="3" customWidth="1"/>
    <col min="16142" max="16142" width="6.75" style="3" customWidth="1"/>
    <col min="16143" max="16384" width="9" style="3"/>
  </cols>
  <sheetData>
    <row r="1" spans="1:14">
      <c r="B1" s="7" t="s">
        <v>0</v>
      </c>
      <c r="C1" s="7" t="s">
        <v>1</v>
      </c>
      <c r="D1" s="7"/>
      <c r="E1" s="7"/>
      <c r="F1" s="7"/>
      <c r="G1" s="7"/>
      <c r="H1" s="8"/>
      <c r="I1" s="32"/>
      <c r="J1" s="7"/>
      <c r="K1" s="33"/>
      <c r="L1" s="7"/>
      <c r="M1" s="7"/>
      <c r="N1" s="7"/>
    </row>
    <row r="2" spans="1:14">
      <c r="B2" s="7"/>
      <c r="C2" s="9" t="s">
        <v>2</v>
      </c>
      <c r="D2" s="7"/>
      <c r="E2" s="7"/>
      <c r="F2" s="7"/>
      <c r="G2" s="7"/>
      <c r="H2" s="8"/>
      <c r="I2" s="32"/>
      <c r="J2" s="7"/>
      <c r="K2" s="33"/>
      <c r="L2" s="7"/>
      <c r="M2" s="7"/>
      <c r="N2" s="7"/>
    </row>
    <row r="3" spans="1:14">
      <c r="B3" s="7"/>
      <c r="C3" s="7" t="s">
        <v>94</v>
      </c>
      <c r="D3" s="7"/>
      <c r="E3" s="7"/>
      <c r="F3" s="7"/>
      <c r="G3" s="7"/>
      <c r="H3" s="8"/>
      <c r="I3" s="32"/>
      <c r="J3" s="7"/>
      <c r="K3" s="33"/>
      <c r="L3" s="7"/>
      <c r="M3" s="7"/>
      <c r="N3" s="7"/>
    </row>
    <row r="4" spans="1:14">
      <c r="B4" s="7"/>
      <c r="C4" s="7" t="s">
        <v>103</v>
      </c>
      <c r="D4" s="7"/>
      <c r="E4" s="7"/>
      <c r="F4" s="7"/>
      <c r="G4" s="7"/>
      <c r="H4" s="8"/>
      <c r="I4" s="32"/>
      <c r="J4" s="7"/>
      <c r="K4" s="33"/>
      <c r="L4" s="7"/>
      <c r="M4" s="7"/>
      <c r="N4" s="7"/>
    </row>
    <row r="5" spans="1:14">
      <c r="B5" s="7"/>
      <c r="C5" s="7" t="s">
        <v>3</v>
      </c>
      <c r="D5" s="7"/>
      <c r="E5" s="7"/>
      <c r="F5" s="7"/>
      <c r="G5" s="7"/>
      <c r="H5" s="8"/>
      <c r="I5" s="32"/>
      <c r="J5" s="7"/>
      <c r="K5" s="33"/>
      <c r="L5" s="7"/>
      <c r="M5" s="7"/>
      <c r="N5" s="7"/>
    </row>
    <row r="6" spans="1:14">
      <c r="B6" s="7"/>
      <c r="C6" s="7" t="s">
        <v>106</v>
      </c>
      <c r="D6" s="7"/>
      <c r="E6" s="7"/>
      <c r="F6" s="7"/>
      <c r="G6" s="7"/>
      <c r="H6" s="8"/>
      <c r="I6" s="32"/>
      <c r="J6" s="7"/>
      <c r="K6" s="33"/>
      <c r="L6" s="7"/>
      <c r="M6" s="7"/>
      <c r="N6" s="7"/>
    </row>
    <row r="7" spans="1:14">
      <c r="B7" s="7"/>
      <c r="C7" s="10" t="s">
        <v>4</v>
      </c>
      <c r="D7" s="7"/>
      <c r="E7" s="7"/>
      <c r="F7" s="7"/>
      <c r="G7" s="7"/>
      <c r="H7" s="8"/>
      <c r="I7" s="32"/>
      <c r="J7" s="7"/>
      <c r="K7" s="33"/>
      <c r="L7" s="7"/>
      <c r="M7" s="7"/>
      <c r="N7" s="7"/>
    </row>
    <row r="8" spans="1:14" ht="24.95" customHeight="1">
      <c r="C8" s="166" t="s">
        <v>126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</row>
    <row r="9" spans="1:14" ht="8.25" customHeight="1">
      <c r="H9" s="3"/>
      <c r="I9" s="3"/>
    </row>
    <row r="10" spans="1:14" ht="12.95" customHeight="1">
      <c r="A10" s="11"/>
      <c r="B10" s="12" t="s">
        <v>127</v>
      </c>
      <c r="C10" s="12"/>
      <c r="D10" s="13"/>
      <c r="E10" s="13"/>
      <c r="F10" s="13"/>
      <c r="G10" s="13"/>
      <c r="H10" s="13"/>
      <c r="I10" s="13"/>
      <c r="J10" s="13"/>
      <c r="K10" s="34"/>
      <c r="L10" s="13"/>
      <c r="M10" s="13"/>
      <c r="N10" s="13"/>
    </row>
    <row r="11" spans="1:14" ht="12.95" customHeight="1">
      <c r="A11" s="11"/>
      <c r="B11" s="12" t="s">
        <v>156</v>
      </c>
      <c r="C11" s="12"/>
      <c r="D11" s="13"/>
      <c r="E11" s="13"/>
      <c r="F11" s="13"/>
      <c r="G11" s="13"/>
      <c r="H11" s="13"/>
      <c r="I11" s="13"/>
      <c r="J11" s="13"/>
      <c r="K11" s="34"/>
      <c r="L11" s="13"/>
      <c r="M11" s="13"/>
      <c r="N11" s="13"/>
    </row>
    <row r="12" spans="1:14" ht="12.95" customHeight="1">
      <c r="A12" s="11"/>
      <c r="B12" s="12" t="s">
        <v>5</v>
      </c>
      <c r="C12" s="12"/>
      <c r="D12" s="13"/>
      <c r="E12" s="13"/>
      <c r="F12" s="13"/>
      <c r="G12" s="13"/>
      <c r="H12" s="13"/>
      <c r="I12" s="13"/>
      <c r="J12" s="13"/>
      <c r="K12" s="34"/>
      <c r="L12" s="13"/>
      <c r="M12" s="13"/>
      <c r="N12" s="13"/>
    </row>
    <row r="13" spans="1:14" ht="12.95" customHeight="1">
      <c r="A13" s="11"/>
      <c r="B13" s="12" t="s">
        <v>92</v>
      </c>
      <c r="C13" s="12"/>
      <c r="D13" s="13"/>
      <c r="E13" s="13"/>
      <c r="F13" s="13"/>
      <c r="G13" s="13"/>
      <c r="H13" s="13"/>
      <c r="I13" s="13"/>
      <c r="J13" s="13"/>
      <c r="K13" s="34"/>
      <c r="L13" s="13"/>
      <c r="M13" s="13"/>
      <c r="N13" s="13"/>
    </row>
    <row r="14" spans="1:14" ht="15" customHeight="1">
      <c r="B14" s="14"/>
      <c r="C14" s="15"/>
      <c r="D14" s="15"/>
      <c r="E14" s="15"/>
      <c r="F14" s="15"/>
      <c r="G14" s="15"/>
      <c r="H14" s="16"/>
      <c r="I14" s="14"/>
      <c r="J14" s="15"/>
      <c r="K14" s="35"/>
      <c r="L14" s="15"/>
      <c r="M14" s="15"/>
      <c r="N14" s="15"/>
    </row>
    <row r="15" spans="1:14" ht="38.25" customHeight="1">
      <c r="A15" s="17"/>
      <c r="B15" s="18" t="s">
        <v>6</v>
      </c>
      <c r="C15" s="19" t="s">
        <v>7</v>
      </c>
      <c r="D15" s="19" t="s">
        <v>8</v>
      </c>
      <c r="E15" s="19" t="s">
        <v>9</v>
      </c>
      <c r="F15" s="19" t="s">
        <v>10</v>
      </c>
      <c r="G15" s="19" t="s">
        <v>11</v>
      </c>
      <c r="H15" s="19" t="s">
        <v>12</v>
      </c>
      <c r="I15" s="19" t="s">
        <v>13</v>
      </c>
      <c r="J15" s="18" t="s">
        <v>14</v>
      </c>
      <c r="K15" s="36" t="s">
        <v>15</v>
      </c>
      <c r="L15" s="37" t="s">
        <v>16</v>
      </c>
      <c r="M15" s="37" t="s">
        <v>17</v>
      </c>
      <c r="N15" s="19" t="s">
        <v>18</v>
      </c>
    </row>
    <row r="16" spans="1:14" ht="18.95" customHeight="1">
      <c r="A16" s="17"/>
      <c r="B16" s="20" t="s">
        <v>128</v>
      </c>
      <c r="C16" s="109" t="s">
        <v>165</v>
      </c>
      <c r="D16" s="22" t="s">
        <v>30</v>
      </c>
      <c r="E16" s="22" t="s">
        <v>105</v>
      </c>
      <c r="F16" s="131" t="s">
        <v>22</v>
      </c>
      <c r="G16" s="131">
        <v>1</v>
      </c>
      <c r="H16" s="104" t="s">
        <v>179</v>
      </c>
      <c r="I16" s="105" t="s">
        <v>31</v>
      </c>
      <c r="J16" s="38">
        <v>4</v>
      </c>
      <c r="K16" s="39">
        <v>4</v>
      </c>
      <c r="L16" s="38">
        <v>0</v>
      </c>
      <c r="M16" s="38">
        <v>48</v>
      </c>
      <c r="N16" s="38">
        <f>SUM(L16:M16)</f>
        <v>48</v>
      </c>
    </row>
    <row r="17" spans="1:15" s="1" customFormat="1" ht="16.5" customHeight="1">
      <c r="A17" s="23"/>
      <c r="B17" s="20" t="s">
        <v>129</v>
      </c>
      <c r="C17" s="109" t="s">
        <v>166</v>
      </c>
      <c r="D17" s="22" t="s">
        <v>30</v>
      </c>
      <c r="E17" s="22" t="s">
        <v>105</v>
      </c>
      <c r="F17" s="131" t="s">
        <v>22</v>
      </c>
      <c r="G17" s="131">
        <v>1</v>
      </c>
      <c r="H17" s="104" t="s">
        <v>23</v>
      </c>
      <c r="I17" s="105" t="s">
        <v>31</v>
      </c>
      <c r="J17" s="38">
        <v>4</v>
      </c>
      <c r="K17" s="39">
        <v>3</v>
      </c>
      <c r="L17" s="38">
        <v>0</v>
      </c>
      <c r="M17" s="38">
        <v>48</v>
      </c>
      <c r="N17" s="38">
        <f t="shared" ref="N17:N24" si="0">SUM(L17:M17)</f>
        <v>48</v>
      </c>
    </row>
    <row r="18" spans="1:15" s="1" customFormat="1" ht="16.5" customHeight="1">
      <c r="A18" s="23"/>
      <c r="B18" s="20" t="s">
        <v>130</v>
      </c>
      <c r="C18" s="21" t="s">
        <v>32</v>
      </c>
      <c r="D18" s="22" t="s">
        <v>30</v>
      </c>
      <c r="E18" s="22" t="s">
        <v>105</v>
      </c>
      <c r="F18" s="131" t="s">
        <v>22</v>
      </c>
      <c r="G18" s="131">
        <v>1</v>
      </c>
      <c r="H18" s="104" t="s">
        <v>33</v>
      </c>
      <c r="I18" s="105" t="s">
        <v>31</v>
      </c>
      <c r="J18" s="38">
        <v>2</v>
      </c>
      <c r="K18" s="39">
        <v>1.5</v>
      </c>
      <c r="L18" s="38">
        <v>0</v>
      </c>
      <c r="M18" s="38">
        <v>24</v>
      </c>
      <c r="N18" s="38">
        <f t="shared" si="0"/>
        <v>24</v>
      </c>
    </row>
    <row r="19" spans="1:15" ht="16.5" customHeight="1">
      <c r="A19" s="17"/>
      <c r="B19" s="20" t="s">
        <v>131</v>
      </c>
      <c r="C19" s="21" t="s">
        <v>34</v>
      </c>
      <c r="D19" s="22" t="s">
        <v>30</v>
      </c>
      <c r="E19" s="22" t="s">
        <v>105</v>
      </c>
      <c r="F19" s="22" t="s">
        <v>35</v>
      </c>
      <c r="G19" s="22">
        <v>1</v>
      </c>
      <c r="H19" s="21" t="s">
        <v>36</v>
      </c>
      <c r="I19" s="38" t="s">
        <v>24</v>
      </c>
      <c r="J19" s="38">
        <v>3</v>
      </c>
      <c r="K19" s="39">
        <v>3</v>
      </c>
      <c r="L19" s="38">
        <v>0</v>
      </c>
      <c r="M19" s="38">
        <v>36</v>
      </c>
      <c r="N19" s="38">
        <f t="shared" si="0"/>
        <v>36</v>
      </c>
    </row>
    <row r="20" spans="1:15" ht="16.5" customHeight="1">
      <c r="A20" s="17"/>
      <c r="B20" s="20" t="s">
        <v>132</v>
      </c>
      <c r="C20" s="21" t="s">
        <v>37</v>
      </c>
      <c r="D20" s="21" t="s">
        <v>30</v>
      </c>
      <c r="E20" s="22" t="s">
        <v>105</v>
      </c>
      <c r="F20" s="21" t="s">
        <v>22</v>
      </c>
      <c r="G20" s="21">
        <v>1</v>
      </c>
      <c r="H20" s="21" t="s">
        <v>36</v>
      </c>
      <c r="I20" s="21" t="s">
        <v>24</v>
      </c>
      <c r="J20" s="38">
        <v>0</v>
      </c>
      <c r="K20" s="39">
        <v>0</v>
      </c>
      <c r="L20" s="38">
        <v>0</v>
      </c>
      <c r="M20" s="38">
        <v>6</v>
      </c>
      <c r="N20" s="38">
        <v>6</v>
      </c>
    </row>
    <row r="21" spans="1:15" ht="15" customHeight="1">
      <c r="A21" s="17"/>
      <c r="B21" s="20" t="s">
        <v>133</v>
      </c>
      <c r="C21" s="21" t="s">
        <v>38</v>
      </c>
      <c r="D21" s="22" t="s">
        <v>30</v>
      </c>
      <c r="E21" s="22" t="s">
        <v>105</v>
      </c>
      <c r="F21" s="22" t="s">
        <v>35</v>
      </c>
      <c r="G21" s="22">
        <v>1</v>
      </c>
      <c r="H21" s="21" t="s">
        <v>39</v>
      </c>
      <c r="I21" s="38" t="s">
        <v>24</v>
      </c>
      <c r="J21" s="38">
        <v>2</v>
      </c>
      <c r="K21" s="39">
        <v>1.5</v>
      </c>
      <c r="L21" s="38">
        <v>12</v>
      </c>
      <c r="M21" s="38">
        <v>12</v>
      </c>
      <c r="N21" s="38">
        <f t="shared" si="0"/>
        <v>24</v>
      </c>
    </row>
    <row r="22" spans="1:15" s="1" customFormat="1" ht="16.5" customHeight="1">
      <c r="A22" s="23"/>
      <c r="B22" s="20" t="s">
        <v>134</v>
      </c>
      <c r="C22" s="21" t="s">
        <v>40</v>
      </c>
      <c r="D22" s="21" t="s">
        <v>30</v>
      </c>
      <c r="E22" s="22" t="s">
        <v>105</v>
      </c>
      <c r="F22" s="21" t="s">
        <v>27</v>
      </c>
      <c r="G22" s="21">
        <v>1</v>
      </c>
      <c r="H22" s="21" t="s">
        <v>41</v>
      </c>
      <c r="I22" s="21" t="s">
        <v>24</v>
      </c>
      <c r="J22" s="21" t="s">
        <v>42</v>
      </c>
      <c r="K22" s="21">
        <v>1</v>
      </c>
      <c r="L22" s="21">
        <v>24</v>
      </c>
      <c r="N22" s="38">
        <f>SUM(L22:L22)</f>
        <v>24</v>
      </c>
    </row>
    <row r="23" spans="1:15" s="1" customFormat="1" ht="16.5" customHeight="1">
      <c r="A23" s="23"/>
      <c r="B23" s="20" t="s">
        <v>135</v>
      </c>
      <c r="C23" s="21" t="s">
        <v>43</v>
      </c>
      <c r="D23" s="22" t="s">
        <v>30</v>
      </c>
      <c r="E23" s="22" t="s">
        <v>105</v>
      </c>
      <c r="F23" s="22" t="s">
        <v>27</v>
      </c>
      <c r="G23" s="22">
        <v>1</v>
      </c>
      <c r="H23" s="21" t="s">
        <v>44</v>
      </c>
      <c r="I23" s="38" t="s">
        <v>24</v>
      </c>
      <c r="J23" s="38" t="s">
        <v>28</v>
      </c>
      <c r="K23" s="39">
        <v>2</v>
      </c>
      <c r="L23" s="38">
        <f>K23*24</f>
        <v>48</v>
      </c>
      <c r="M23" s="38">
        <v>0</v>
      </c>
      <c r="N23" s="38">
        <f t="shared" si="0"/>
        <v>48</v>
      </c>
    </row>
    <row r="24" spans="1:15" s="1" customFormat="1" ht="16.5" customHeight="1">
      <c r="A24" s="23"/>
      <c r="B24" s="20" t="s">
        <v>136</v>
      </c>
      <c r="C24" s="21" t="s">
        <v>45</v>
      </c>
      <c r="D24" s="22" t="s">
        <v>30</v>
      </c>
      <c r="E24" s="22" t="s">
        <v>105</v>
      </c>
      <c r="F24" s="22" t="s">
        <v>27</v>
      </c>
      <c r="G24" s="22">
        <v>1</v>
      </c>
      <c r="H24" s="21" t="s">
        <v>46</v>
      </c>
      <c r="I24" s="38" t="s">
        <v>24</v>
      </c>
      <c r="J24" s="26" t="s">
        <v>42</v>
      </c>
      <c r="K24" s="39">
        <v>1</v>
      </c>
      <c r="L24" s="38">
        <f>K24*24</f>
        <v>24</v>
      </c>
      <c r="M24" s="38">
        <v>0</v>
      </c>
      <c r="N24" s="38">
        <f t="shared" si="0"/>
        <v>24</v>
      </c>
    </row>
    <row r="25" spans="1:15" s="1" customFormat="1" ht="16.5" customHeight="1">
      <c r="A25" s="23"/>
      <c r="B25" s="20" t="s">
        <v>137</v>
      </c>
      <c r="C25" s="21" t="s">
        <v>47</v>
      </c>
      <c r="D25" s="21" t="s">
        <v>30</v>
      </c>
      <c r="E25" s="22" t="s">
        <v>105</v>
      </c>
      <c r="F25" s="21" t="s">
        <v>22</v>
      </c>
      <c r="G25" s="21">
        <v>1</v>
      </c>
      <c r="H25" s="21" t="s">
        <v>41</v>
      </c>
      <c r="I25" s="40" t="s">
        <v>24</v>
      </c>
      <c r="J25" s="21">
        <v>0</v>
      </c>
      <c r="K25" s="41">
        <v>1.5</v>
      </c>
      <c r="L25" s="40">
        <v>0</v>
      </c>
      <c r="M25" s="40">
        <v>24</v>
      </c>
      <c r="N25" s="38">
        <v>24</v>
      </c>
    </row>
    <row r="26" spans="1:15" s="1" customFormat="1" ht="16.5" customHeight="1">
      <c r="A26" s="23"/>
      <c r="B26" s="164" t="s">
        <v>48</v>
      </c>
      <c r="C26" s="165"/>
      <c r="D26" s="24"/>
      <c r="E26" s="24"/>
      <c r="F26" s="24"/>
      <c r="G26" s="24"/>
      <c r="H26" s="25"/>
      <c r="I26" s="42"/>
      <c r="J26" s="42">
        <f>SUM(J16:J21)</f>
        <v>15</v>
      </c>
      <c r="K26" s="43">
        <f>SUM(K16:K25)</f>
        <v>18.5</v>
      </c>
      <c r="L26" s="42">
        <f>SUM(L16:L25)</f>
        <v>108</v>
      </c>
      <c r="M26" s="42">
        <f>SUM(M16:M25)</f>
        <v>198</v>
      </c>
      <c r="N26" s="42">
        <f>SUM(N16:N25)</f>
        <v>306</v>
      </c>
    </row>
    <row r="27" spans="1:15" s="1" customFormat="1" ht="16.5" customHeight="1">
      <c r="A27" s="23"/>
      <c r="B27" s="20" t="s">
        <v>128</v>
      </c>
      <c r="C27" s="92" t="s">
        <v>107</v>
      </c>
      <c r="D27" s="93" t="s">
        <v>30</v>
      </c>
      <c r="E27" s="93" t="s">
        <v>96</v>
      </c>
      <c r="F27" s="93" t="s">
        <v>102</v>
      </c>
      <c r="G27" s="93">
        <v>1</v>
      </c>
      <c r="H27" s="92" t="s">
        <v>108</v>
      </c>
      <c r="I27" s="93" t="s">
        <v>109</v>
      </c>
      <c r="J27" s="94" t="s">
        <v>98</v>
      </c>
      <c r="K27" s="95">
        <v>1</v>
      </c>
      <c r="L27" s="108">
        <v>24</v>
      </c>
      <c r="M27" s="108">
        <v>0</v>
      </c>
      <c r="N27" s="38">
        <f>L27+M27</f>
        <v>24</v>
      </c>
    </row>
    <row r="28" spans="1:15" s="1" customFormat="1" ht="16.5" customHeight="1">
      <c r="A28" s="23"/>
      <c r="B28" s="20" t="s">
        <v>129</v>
      </c>
      <c r="C28" s="110" t="s">
        <v>163</v>
      </c>
      <c r="D28" s="92" t="s">
        <v>30</v>
      </c>
      <c r="E28" s="93" t="s">
        <v>49</v>
      </c>
      <c r="F28" s="93" t="s">
        <v>110</v>
      </c>
      <c r="G28" s="129">
        <v>1</v>
      </c>
      <c r="H28" s="127" t="s">
        <v>108</v>
      </c>
      <c r="I28" s="129" t="s">
        <v>31</v>
      </c>
      <c r="J28" s="130">
        <v>4</v>
      </c>
      <c r="K28" s="95">
        <v>3</v>
      </c>
      <c r="L28" s="108">
        <v>16</v>
      </c>
      <c r="M28" s="108">
        <v>32</v>
      </c>
      <c r="N28" s="38">
        <f>L28+M28</f>
        <v>48</v>
      </c>
    </row>
    <row r="29" spans="1:15" s="1" customFormat="1" ht="16.5" customHeight="1">
      <c r="A29" s="23"/>
      <c r="B29" s="20" t="s">
        <v>130</v>
      </c>
      <c r="C29" s="136" t="s">
        <v>111</v>
      </c>
      <c r="D29" s="93" t="s">
        <v>30</v>
      </c>
      <c r="E29" s="93" t="s">
        <v>101</v>
      </c>
      <c r="F29" s="93" t="s">
        <v>110</v>
      </c>
      <c r="G29" s="129">
        <v>1</v>
      </c>
      <c r="H29" s="127" t="s">
        <v>112</v>
      </c>
      <c r="I29" s="129" t="s">
        <v>31</v>
      </c>
      <c r="J29" s="130">
        <v>4</v>
      </c>
      <c r="K29" s="95">
        <v>3</v>
      </c>
      <c r="L29" s="108">
        <v>16</v>
      </c>
      <c r="M29" s="108">
        <v>32</v>
      </c>
      <c r="N29" s="38">
        <f>L29+M29</f>
        <v>48</v>
      </c>
      <c r="O29" s="137" t="s">
        <v>186</v>
      </c>
    </row>
    <row r="30" spans="1:15" s="2" customFormat="1" ht="16.5" customHeight="1">
      <c r="A30" s="17"/>
      <c r="B30" s="20" t="s">
        <v>131</v>
      </c>
      <c r="C30" s="144" t="s">
        <v>113</v>
      </c>
      <c r="D30" s="93" t="s">
        <v>30</v>
      </c>
      <c r="E30" s="93" t="s">
        <v>96</v>
      </c>
      <c r="F30" s="93" t="s">
        <v>102</v>
      </c>
      <c r="G30" s="93">
        <v>1</v>
      </c>
      <c r="H30" s="92" t="s">
        <v>112</v>
      </c>
      <c r="I30" s="93" t="s">
        <v>109</v>
      </c>
      <c r="J30" s="94" t="s">
        <v>98</v>
      </c>
      <c r="K30" s="95">
        <v>1</v>
      </c>
      <c r="L30" s="108">
        <v>24</v>
      </c>
      <c r="M30" s="108">
        <v>0</v>
      </c>
      <c r="N30" s="38">
        <f>L30+M30</f>
        <v>24</v>
      </c>
      <c r="O30" s="140" t="s">
        <v>191</v>
      </c>
    </row>
    <row r="31" spans="1:15" s="2" customFormat="1" ht="21.75" customHeight="1">
      <c r="A31" s="17"/>
      <c r="B31" s="164" t="s">
        <v>50</v>
      </c>
      <c r="C31" s="165"/>
      <c r="D31" s="24"/>
      <c r="E31" s="24"/>
      <c r="F31" s="24"/>
      <c r="G31" s="24">
        <v>1</v>
      </c>
      <c r="H31" s="25"/>
      <c r="I31" s="42"/>
      <c r="J31" s="42">
        <f>SUM(J27:J30)</f>
        <v>8</v>
      </c>
      <c r="K31" s="43">
        <f>SUM(K27:K30)</f>
        <v>8</v>
      </c>
      <c r="L31" s="42">
        <f>SUM(L27:L30)</f>
        <v>80</v>
      </c>
      <c r="M31" s="42">
        <f>SUM(M27:M30)</f>
        <v>64</v>
      </c>
      <c r="N31" s="42">
        <f>SUM(N27:N30)</f>
        <v>144</v>
      </c>
    </row>
    <row r="32" spans="1:15" s="2" customFormat="1" ht="19.5" customHeight="1">
      <c r="A32" s="17"/>
      <c r="B32" s="20" t="s">
        <v>128</v>
      </c>
      <c r="C32" s="111" t="s">
        <v>51</v>
      </c>
      <c r="D32" s="103" t="s">
        <v>20</v>
      </c>
      <c r="E32" s="104" t="s">
        <v>104</v>
      </c>
      <c r="F32" s="103" t="s">
        <v>22</v>
      </c>
      <c r="G32" s="104">
        <v>2</v>
      </c>
      <c r="H32" s="103" t="s">
        <v>23</v>
      </c>
      <c r="I32" s="103" t="s">
        <v>114</v>
      </c>
      <c r="J32" s="38">
        <v>8</v>
      </c>
      <c r="K32" s="39">
        <v>6</v>
      </c>
      <c r="L32" s="38">
        <v>0</v>
      </c>
      <c r="M32" s="38">
        <v>96</v>
      </c>
      <c r="N32" s="38">
        <v>96</v>
      </c>
    </row>
    <row r="33" spans="1:16" s="2" customFormat="1" ht="19.5" customHeight="1">
      <c r="A33" s="17"/>
      <c r="B33" s="20" t="s">
        <v>129</v>
      </c>
      <c r="C33" s="111" t="s">
        <v>164</v>
      </c>
      <c r="D33" s="103" t="s">
        <v>20</v>
      </c>
      <c r="E33" s="104" t="s">
        <v>104</v>
      </c>
      <c r="F33" s="103" t="s">
        <v>22</v>
      </c>
      <c r="G33" s="104">
        <v>2</v>
      </c>
      <c r="H33" s="103" t="s">
        <v>23</v>
      </c>
      <c r="I33" s="103" t="s">
        <v>24</v>
      </c>
      <c r="J33" s="38">
        <v>4</v>
      </c>
      <c r="K33" s="39">
        <v>3</v>
      </c>
      <c r="L33" s="38">
        <v>0</v>
      </c>
      <c r="M33" s="38">
        <v>48</v>
      </c>
      <c r="N33" s="38">
        <f t="shared" ref="N33:N34" si="1">SUM(L33:M33)</f>
        <v>48</v>
      </c>
    </row>
    <row r="34" spans="1:16" s="2" customFormat="1" ht="19.5" customHeight="1">
      <c r="A34" s="17"/>
      <c r="B34" s="20" t="s">
        <v>130</v>
      </c>
      <c r="C34" s="26" t="s">
        <v>26</v>
      </c>
      <c r="D34" s="103" t="s">
        <v>20</v>
      </c>
      <c r="E34" s="103" t="s">
        <v>21</v>
      </c>
      <c r="F34" s="103" t="s">
        <v>27</v>
      </c>
      <c r="G34" s="104">
        <v>2</v>
      </c>
      <c r="H34" s="103" t="s">
        <v>138</v>
      </c>
      <c r="I34" s="103" t="s">
        <v>24</v>
      </c>
      <c r="J34" s="103" t="s">
        <v>28</v>
      </c>
      <c r="K34" s="106">
        <v>2</v>
      </c>
      <c r="L34" s="105">
        <f>K34*24</f>
        <v>48</v>
      </c>
      <c r="M34" s="105">
        <v>0</v>
      </c>
      <c r="N34" s="105">
        <f t="shared" si="1"/>
        <v>48</v>
      </c>
    </row>
    <row r="35" spans="1:16" s="2" customFormat="1" ht="24" customHeight="1">
      <c r="A35" s="17"/>
      <c r="B35" s="20" t="s">
        <v>172</v>
      </c>
      <c r="C35" s="21" t="s">
        <v>53</v>
      </c>
      <c r="D35" s="22" t="s">
        <v>30</v>
      </c>
      <c r="E35" s="22" t="s">
        <v>105</v>
      </c>
      <c r="F35" s="22" t="s">
        <v>22</v>
      </c>
      <c r="G35" s="22">
        <v>2</v>
      </c>
      <c r="H35" s="21" t="s">
        <v>33</v>
      </c>
      <c r="I35" s="38" t="s">
        <v>31</v>
      </c>
      <c r="J35" s="38">
        <v>2</v>
      </c>
      <c r="K35" s="39">
        <v>1.5</v>
      </c>
      <c r="L35" s="38">
        <v>0</v>
      </c>
      <c r="M35" s="38">
        <v>24</v>
      </c>
      <c r="N35" s="38">
        <f>SUM(L35:M35)</f>
        <v>24</v>
      </c>
    </row>
    <row r="36" spans="1:16" s="2" customFormat="1" ht="24" customHeight="1">
      <c r="A36" s="17"/>
      <c r="B36" s="20" t="s">
        <v>173</v>
      </c>
      <c r="C36" s="28" t="s">
        <v>54</v>
      </c>
      <c r="D36" s="22" t="s">
        <v>30</v>
      </c>
      <c r="E36" s="22" t="s">
        <v>105</v>
      </c>
      <c r="F36" s="22" t="s">
        <v>22</v>
      </c>
      <c r="G36" s="22">
        <v>2</v>
      </c>
      <c r="H36" s="21" t="s">
        <v>36</v>
      </c>
      <c r="I36" s="38" t="s">
        <v>24</v>
      </c>
      <c r="J36" s="38">
        <v>2</v>
      </c>
      <c r="K36" s="39">
        <v>1.5</v>
      </c>
      <c r="L36" s="38">
        <v>0</v>
      </c>
      <c r="M36" s="38">
        <v>24</v>
      </c>
      <c r="N36" s="38">
        <f>SUM(L36:M36)</f>
        <v>24</v>
      </c>
    </row>
    <row r="37" spans="1:16" s="2" customFormat="1" ht="24" customHeight="1">
      <c r="A37" s="17"/>
      <c r="B37" s="20" t="s">
        <v>134</v>
      </c>
      <c r="C37" s="21" t="s">
        <v>181</v>
      </c>
      <c r="D37" s="22" t="s">
        <v>30</v>
      </c>
      <c r="E37" s="22" t="s">
        <v>105</v>
      </c>
      <c r="F37" s="26" t="s">
        <v>35</v>
      </c>
      <c r="G37" s="31" t="s">
        <v>182</v>
      </c>
      <c r="H37" s="115" t="s">
        <v>39</v>
      </c>
      <c r="I37" s="115" t="s">
        <v>24</v>
      </c>
      <c r="J37" s="38">
        <v>2</v>
      </c>
      <c r="K37" s="39">
        <v>2</v>
      </c>
      <c r="L37" s="38">
        <v>8</v>
      </c>
      <c r="M37" s="38">
        <v>24</v>
      </c>
      <c r="N37" s="38">
        <f t="shared" ref="N37" si="2">SUM(L37:M37)</f>
        <v>32</v>
      </c>
    </row>
    <row r="38" spans="1:16" s="2" customFormat="1" ht="29.25" customHeight="1">
      <c r="A38" s="17"/>
      <c r="B38" s="20" t="s">
        <v>135</v>
      </c>
      <c r="C38" s="21" t="s">
        <v>37</v>
      </c>
      <c r="D38" s="21" t="s">
        <v>30</v>
      </c>
      <c r="E38" s="22" t="s">
        <v>105</v>
      </c>
      <c r="F38" s="21" t="s">
        <v>22</v>
      </c>
      <c r="G38" s="21">
        <v>2</v>
      </c>
      <c r="H38" s="21" t="s">
        <v>36</v>
      </c>
      <c r="I38" s="21" t="s">
        <v>24</v>
      </c>
      <c r="J38" s="40">
        <v>0</v>
      </c>
      <c r="K38" s="41">
        <v>0</v>
      </c>
      <c r="L38" s="21">
        <v>0</v>
      </c>
      <c r="M38" s="21">
        <v>6</v>
      </c>
      <c r="N38" s="38">
        <f t="shared" ref="N38:N39" si="3">SUM(L38:M38)</f>
        <v>6</v>
      </c>
    </row>
    <row r="39" spans="1:16" s="2" customFormat="1" ht="18" customHeight="1">
      <c r="A39" s="17"/>
      <c r="B39" s="20" t="s">
        <v>136</v>
      </c>
      <c r="C39" s="21" t="s">
        <v>55</v>
      </c>
      <c r="D39" s="21" t="s">
        <v>30</v>
      </c>
      <c r="E39" s="22" t="s">
        <v>105</v>
      </c>
      <c r="F39" s="21" t="s">
        <v>27</v>
      </c>
      <c r="G39" s="21">
        <v>2</v>
      </c>
      <c r="H39" s="21" t="s">
        <v>180</v>
      </c>
      <c r="I39" s="21" t="s">
        <v>24</v>
      </c>
      <c r="J39" s="44" t="s">
        <v>42</v>
      </c>
      <c r="K39" s="41">
        <v>1</v>
      </c>
      <c r="L39" s="21">
        <v>24</v>
      </c>
      <c r="M39" s="21">
        <v>0</v>
      </c>
      <c r="N39" s="40">
        <f t="shared" si="3"/>
        <v>24</v>
      </c>
    </row>
    <row r="40" spans="1:16" s="2" customFormat="1" ht="20.25" customHeight="1">
      <c r="A40" s="17"/>
      <c r="B40" s="164" t="s">
        <v>48</v>
      </c>
      <c r="C40" s="165"/>
      <c r="D40" s="24"/>
      <c r="E40" s="24"/>
      <c r="F40" s="24"/>
      <c r="G40" s="24"/>
      <c r="H40" s="25"/>
      <c r="I40" s="42"/>
      <c r="J40" s="107">
        <f>SUM(J32:J38)</f>
        <v>18</v>
      </c>
      <c r="K40" s="43">
        <f>SUM(K32:K39)</f>
        <v>17</v>
      </c>
      <c r="L40" s="42">
        <f>SUM(L32:L39)</f>
        <v>80</v>
      </c>
      <c r="M40" s="42">
        <f>SUM(M32:M39)</f>
        <v>222</v>
      </c>
      <c r="N40" s="42">
        <f>SUM(N32:N39)</f>
        <v>302</v>
      </c>
    </row>
    <row r="41" spans="1:16" s="2" customFormat="1" ht="18" customHeight="1">
      <c r="A41" s="17"/>
      <c r="B41" s="20" t="s">
        <v>128</v>
      </c>
      <c r="C41" s="123" t="s">
        <v>162</v>
      </c>
      <c r="D41" s="98" t="s">
        <v>30</v>
      </c>
      <c r="E41" s="98" t="s">
        <v>49</v>
      </c>
      <c r="F41" s="98" t="s">
        <v>110</v>
      </c>
      <c r="G41" s="98">
        <v>2</v>
      </c>
      <c r="H41" s="96" t="s">
        <v>178</v>
      </c>
      <c r="I41" s="98" t="s">
        <v>114</v>
      </c>
      <c r="J41" s="96">
        <v>4</v>
      </c>
      <c r="K41" s="101">
        <v>3</v>
      </c>
      <c r="L41" s="98">
        <v>16</v>
      </c>
      <c r="M41" s="98">
        <v>32</v>
      </c>
      <c r="N41" s="38">
        <f>L41+M41</f>
        <v>48</v>
      </c>
    </row>
    <row r="42" spans="1:16" s="2" customFormat="1" ht="18" customHeight="1">
      <c r="A42" s="17"/>
      <c r="B42" s="20" t="s">
        <v>129</v>
      </c>
      <c r="C42" s="110" t="s">
        <v>198</v>
      </c>
      <c r="D42" s="98" t="s">
        <v>30</v>
      </c>
      <c r="E42" s="98" t="s">
        <v>49</v>
      </c>
      <c r="F42" s="98" t="s">
        <v>110</v>
      </c>
      <c r="G42" s="98">
        <v>2</v>
      </c>
      <c r="H42" s="96" t="s">
        <v>108</v>
      </c>
      <c r="I42" s="98" t="s">
        <v>114</v>
      </c>
      <c r="J42" s="96">
        <v>4</v>
      </c>
      <c r="K42" s="101">
        <v>4</v>
      </c>
      <c r="L42" s="98">
        <v>20</v>
      </c>
      <c r="M42" s="98">
        <v>40</v>
      </c>
      <c r="N42" s="38">
        <v>60</v>
      </c>
    </row>
    <row r="43" spans="1:16" s="2" customFormat="1" ht="18" customHeight="1">
      <c r="A43" s="17"/>
      <c r="B43" s="20" t="s">
        <v>175</v>
      </c>
      <c r="C43" s="136" t="s">
        <v>184</v>
      </c>
      <c r="D43" s="99" t="s">
        <v>30</v>
      </c>
      <c r="E43" s="98" t="s">
        <v>49</v>
      </c>
      <c r="F43" s="96" t="s">
        <v>110</v>
      </c>
      <c r="G43" s="96">
        <v>2</v>
      </c>
      <c r="H43" s="96" t="s">
        <v>112</v>
      </c>
      <c r="I43" s="96" t="s">
        <v>114</v>
      </c>
      <c r="J43" s="96">
        <v>4</v>
      </c>
      <c r="K43" s="96">
        <v>3</v>
      </c>
      <c r="L43" s="108">
        <v>24</v>
      </c>
      <c r="M43" s="108">
        <v>24</v>
      </c>
      <c r="N43" s="38">
        <f>L43+M43</f>
        <v>48</v>
      </c>
      <c r="O43" s="142" t="s">
        <v>193</v>
      </c>
      <c r="P43" s="140" t="s">
        <v>194</v>
      </c>
    </row>
    <row r="44" spans="1:16" s="2" customFormat="1" ht="18" customHeight="1">
      <c r="A44" s="17"/>
      <c r="B44" s="20" t="s">
        <v>171</v>
      </c>
      <c r="C44" s="92" t="s">
        <v>145</v>
      </c>
      <c r="D44" s="100" t="s">
        <v>115</v>
      </c>
      <c r="E44" s="93" t="s">
        <v>118</v>
      </c>
      <c r="F44" s="92" t="s">
        <v>102</v>
      </c>
      <c r="G44" s="92">
        <v>2</v>
      </c>
      <c r="H44" s="92" t="s">
        <v>112</v>
      </c>
      <c r="I44" s="92" t="s">
        <v>109</v>
      </c>
      <c r="J44" s="94" t="s">
        <v>116</v>
      </c>
      <c r="K44" s="95">
        <v>2</v>
      </c>
      <c r="L44" s="108">
        <v>48</v>
      </c>
      <c r="M44" s="108">
        <v>0</v>
      </c>
      <c r="N44" s="38">
        <f>L44+M44</f>
        <v>48</v>
      </c>
    </row>
    <row r="45" spans="1:16" s="2" customFormat="1" ht="18" customHeight="1">
      <c r="A45" s="17"/>
      <c r="B45" s="20" t="s">
        <v>172</v>
      </c>
      <c r="C45" s="145" t="s">
        <v>183</v>
      </c>
      <c r="D45" s="93" t="s">
        <v>30</v>
      </c>
      <c r="E45" s="93" t="s">
        <v>118</v>
      </c>
      <c r="F45" s="93" t="s">
        <v>102</v>
      </c>
      <c r="G45" s="93">
        <v>2</v>
      </c>
      <c r="H45" s="92" t="s">
        <v>112</v>
      </c>
      <c r="I45" s="93" t="s">
        <v>24</v>
      </c>
      <c r="J45" s="94" t="s">
        <v>116</v>
      </c>
      <c r="K45" s="95">
        <v>2</v>
      </c>
      <c r="L45" s="108">
        <v>48</v>
      </c>
      <c r="M45" s="108">
        <v>0</v>
      </c>
      <c r="N45" s="38">
        <f>L45+M45</f>
        <v>48</v>
      </c>
      <c r="O45" s="140" t="s">
        <v>190</v>
      </c>
    </row>
    <row r="46" spans="1:16" s="1" customFormat="1" ht="18.75" customHeight="1">
      <c r="A46" s="23"/>
      <c r="B46" s="164" t="s">
        <v>50</v>
      </c>
      <c r="C46" s="165"/>
      <c r="D46" s="24"/>
      <c r="E46" s="24"/>
      <c r="F46" s="24"/>
      <c r="G46" s="24">
        <v>2</v>
      </c>
      <c r="H46" s="25"/>
      <c r="I46" s="42"/>
      <c r="J46" s="42">
        <f>SUM(J41:J45)</f>
        <v>12</v>
      </c>
      <c r="K46" s="43">
        <f>SUM(K41:K45)</f>
        <v>14</v>
      </c>
      <c r="L46" s="42">
        <f>SUM(L41:L45)</f>
        <v>156</v>
      </c>
      <c r="M46" s="42">
        <f>SUM(M41:M45)</f>
        <v>96</v>
      </c>
      <c r="N46" s="42">
        <f>SUM(N41:N45)</f>
        <v>252</v>
      </c>
    </row>
    <row r="47" spans="1:16" s="1" customFormat="1" ht="16.5" customHeight="1">
      <c r="A47" s="23"/>
      <c r="B47" s="20" t="s">
        <v>128</v>
      </c>
      <c r="C47" s="21" t="s">
        <v>56</v>
      </c>
      <c r="D47" s="22" t="s">
        <v>30</v>
      </c>
      <c r="E47" s="22" t="s">
        <v>21</v>
      </c>
      <c r="F47" s="22" t="s">
        <v>22</v>
      </c>
      <c r="G47" s="29">
        <v>3</v>
      </c>
      <c r="H47" s="21" t="s">
        <v>33</v>
      </c>
      <c r="I47" s="38" t="s">
        <v>24</v>
      </c>
      <c r="J47" s="38">
        <v>2</v>
      </c>
      <c r="K47" s="39">
        <v>1.5</v>
      </c>
      <c r="L47" s="38">
        <v>0</v>
      </c>
      <c r="M47" s="38">
        <v>24</v>
      </c>
      <c r="N47" s="38">
        <f t="shared" ref="N47:N52" si="4">SUM(L47:M47)</f>
        <v>24</v>
      </c>
    </row>
    <row r="48" spans="1:16" s="1" customFormat="1" ht="16.5" customHeight="1">
      <c r="A48" s="23"/>
      <c r="B48" s="20" t="s">
        <v>129</v>
      </c>
      <c r="C48" s="109" t="s">
        <v>167</v>
      </c>
      <c r="D48" s="103" t="s">
        <v>20</v>
      </c>
      <c r="E48" s="104" t="s">
        <v>104</v>
      </c>
      <c r="F48" s="103" t="s">
        <v>22</v>
      </c>
      <c r="G48" s="104">
        <v>3</v>
      </c>
      <c r="H48" s="103" t="s">
        <v>23</v>
      </c>
      <c r="I48" s="103" t="s">
        <v>24</v>
      </c>
      <c r="J48" s="127">
        <v>4</v>
      </c>
      <c r="K48" s="127">
        <v>3</v>
      </c>
      <c r="L48" s="128">
        <v>0</v>
      </c>
      <c r="M48" s="128">
        <v>48</v>
      </c>
      <c r="N48" s="38">
        <v>48</v>
      </c>
    </row>
    <row r="49" spans="1:15" s="1" customFormat="1" ht="16.5" customHeight="1">
      <c r="A49" s="23"/>
      <c r="B49" s="20" t="s">
        <v>130</v>
      </c>
      <c r="C49" s="112" t="s">
        <v>199</v>
      </c>
      <c r="D49" s="103" t="s">
        <v>20</v>
      </c>
      <c r="E49" s="104" t="s">
        <v>104</v>
      </c>
      <c r="F49" s="103" t="s">
        <v>22</v>
      </c>
      <c r="G49" s="104">
        <v>3</v>
      </c>
      <c r="H49" s="103" t="s">
        <v>23</v>
      </c>
      <c r="I49" s="103" t="s">
        <v>24</v>
      </c>
      <c r="J49" s="105">
        <v>4</v>
      </c>
      <c r="K49" s="124">
        <v>3</v>
      </c>
      <c r="L49" s="105">
        <v>0</v>
      </c>
      <c r="M49" s="105">
        <v>48</v>
      </c>
      <c r="N49" s="47">
        <v>48</v>
      </c>
    </row>
    <row r="50" spans="1:15" s="1" customFormat="1" ht="21.75" customHeight="1">
      <c r="A50" s="23"/>
      <c r="B50" s="20" t="s">
        <v>131</v>
      </c>
      <c r="C50" s="28" t="s">
        <v>57</v>
      </c>
      <c r="D50" s="22" t="s">
        <v>30</v>
      </c>
      <c r="E50" s="22" t="s">
        <v>21</v>
      </c>
      <c r="F50" s="22" t="s">
        <v>22</v>
      </c>
      <c r="G50" s="29">
        <v>3</v>
      </c>
      <c r="H50" s="21" t="s">
        <v>36</v>
      </c>
      <c r="I50" s="38" t="s">
        <v>24</v>
      </c>
      <c r="J50" s="38">
        <v>2</v>
      </c>
      <c r="K50" s="39">
        <v>1.5</v>
      </c>
      <c r="L50" s="38">
        <v>0</v>
      </c>
      <c r="M50" s="38">
        <v>24</v>
      </c>
      <c r="N50" s="38">
        <f t="shared" si="4"/>
        <v>24</v>
      </c>
    </row>
    <row r="51" spans="1:15" s="1" customFormat="1" ht="16.5" customHeight="1">
      <c r="A51" s="23"/>
      <c r="B51" s="20" t="s">
        <v>132</v>
      </c>
      <c r="C51" s="21" t="s">
        <v>58</v>
      </c>
      <c r="D51" s="21" t="s">
        <v>30</v>
      </c>
      <c r="E51" s="21" t="s">
        <v>21</v>
      </c>
      <c r="F51" s="21" t="s">
        <v>22</v>
      </c>
      <c r="G51" s="30" t="s">
        <v>52</v>
      </c>
      <c r="H51" s="21" t="s">
        <v>44</v>
      </c>
      <c r="I51" s="21" t="s">
        <v>24</v>
      </c>
      <c r="J51" s="38">
        <v>2</v>
      </c>
      <c r="K51" s="39">
        <v>2</v>
      </c>
      <c r="L51" s="38">
        <v>0</v>
      </c>
      <c r="M51" s="38">
        <v>24</v>
      </c>
      <c r="N51" s="38">
        <f t="shared" si="4"/>
        <v>24</v>
      </c>
    </row>
    <row r="52" spans="1:15" s="2" customFormat="1" ht="16.5" customHeight="1">
      <c r="A52" s="17"/>
      <c r="B52" s="20" t="s">
        <v>133</v>
      </c>
      <c r="C52" s="21" t="s">
        <v>59</v>
      </c>
      <c r="D52" s="22" t="s">
        <v>30</v>
      </c>
      <c r="E52" s="22" t="s">
        <v>21</v>
      </c>
      <c r="F52" s="22" t="s">
        <v>27</v>
      </c>
      <c r="G52" s="29">
        <v>3</v>
      </c>
      <c r="H52" s="21" t="s">
        <v>36</v>
      </c>
      <c r="I52" s="38" t="s">
        <v>24</v>
      </c>
      <c r="J52" s="38" t="s">
        <v>42</v>
      </c>
      <c r="K52" s="39">
        <v>1</v>
      </c>
      <c r="L52" s="38">
        <v>12</v>
      </c>
      <c r="M52" s="38">
        <v>0</v>
      </c>
      <c r="N52" s="38">
        <f t="shared" si="4"/>
        <v>12</v>
      </c>
    </row>
    <row r="53" spans="1:15" s="2" customFormat="1" ht="16.5" customHeight="1">
      <c r="A53" s="17"/>
      <c r="B53" s="20" t="s">
        <v>134</v>
      </c>
      <c r="C53" s="21" t="s">
        <v>37</v>
      </c>
      <c r="D53" s="21" t="s">
        <v>30</v>
      </c>
      <c r="E53" s="21" t="s">
        <v>21</v>
      </c>
      <c r="F53" s="21" t="s">
        <v>22</v>
      </c>
      <c r="G53" s="21">
        <v>3</v>
      </c>
      <c r="H53" s="21" t="s">
        <v>36</v>
      </c>
      <c r="I53" s="21" t="s">
        <v>24</v>
      </c>
      <c r="J53" s="21">
        <v>0</v>
      </c>
      <c r="K53" s="41">
        <v>0</v>
      </c>
      <c r="L53" s="40">
        <v>0</v>
      </c>
      <c r="M53" s="40">
        <v>6</v>
      </c>
      <c r="N53" s="38">
        <v>6</v>
      </c>
    </row>
    <row r="54" spans="1:15" s="2" customFormat="1" ht="26.25" customHeight="1">
      <c r="A54" s="17"/>
      <c r="B54" s="20" t="s">
        <v>174</v>
      </c>
      <c r="C54" s="21" t="s">
        <v>60</v>
      </c>
      <c r="D54" s="21" t="s">
        <v>30</v>
      </c>
      <c r="E54" s="21" t="s">
        <v>21</v>
      </c>
      <c r="F54" s="21" t="s">
        <v>27</v>
      </c>
      <c r="G54" s="21">
        <v>3</v>
      </c>
      <c r="H54" s="21" t="s">
        <v>180</v>
      </c>
      <c r="I54" s="21" t="s">
        <v>24</v>
      </c>
      <c r="J54" s="44" t="s">
        <v>42</v>
      </c>
      <c r="K54" s="41">
        <v>1</v>
      </c>
      <c r="L54" s="40">
        <v>24</v>
      </c>
      <c r="M54" s="40">
        <v>0</v>
      </c>
      <c r="N54" s="38">
        <f t="shared" ref="N54" si="5">SUM(L54:M54)</f>
        <v>24</v>
      </c>
    </row>
    <row r="55" spans="1:15" ht="18.75" customHeight="1">
      <c r="A55" s="17"/>
      <c r="B55" s="164" t="s">
        <v>48</v>
      </c>
      <c r="C55" s="165"/>
      <c r="D55" s="24"/>
      <c r="E55" s="24"/>
      <c r="F55" s="24"/>
      <c r="G55" s="24"/>
      <c r="H55" s="25"/>
      <c r="I55" s="42"/>
      <c r="J55" s="42">
        <f>SUM(J47:J51)</f>
        <v>14</v>
      </c>
      <c r="K55" s="43">
        <f>SUM(K47:K54)</f>
        <v>13</v>
      </c>
      <c r="L55" s="42">
        <f>SUM(L47:L54)</f>
        <v>36</v>
      </c>
      <c r="M55" s="42">
        <f>SUM(M47:M54)</f>
        <v>174</v>
      </c>
      <c r="N55" s="42">
        <f>SUM(N47:N54)</f>
        <v>210</v>
      </c>
    </row>
    <row r="56" spans="1:15" ht="16.5" customHeight="1">
      <c r="A56" s="17"/>
      <c r="B56" s="20" t="s">
        <v>176</v>
      </c>
      <c r="C56" s="110" t="s">
        <v>197</v>
      </c>
      <c r="D56" s="98" t="s">
        <v>30</v>
      </c>
      <c r="E56" s="98" t="s">
        <v>49</v>
      </c>
      <c r="F56" s="98" t="s">
        <v>110</v>
      </c>
      <c r="G56" s="98">
        <v>3</v>
      </c>
      <c r="H56" s="96" t="s">
        <v>108</v>
      </c>
      <c r="I56" s="98" t="s">
        <v>114</v>
      </c>
      <c r="J56" s="96">
        <v>4</v>
      </c>
      <c r="K56" s="101">
        <v>3</v>
      </c>
      <c r="L56" s="108">
        <v>16</v>
      </c>
      <c r="M56" s="108">
        <v>32</v>
      </c>
      <c r="N56" s="38">
        <f t="shared" ref="N56:N61" si="6">L56+M56</f>
        <v>48</v>
      </c>
    </row>
    <row r="57" spans="1:15" ht="16.5" customHeight="1">
      <c r="A57" s="17"/>
      <c r="B57" s="20" t="s">
        <v>177</v>
      </c>
      <c r="C57" s="110" t="s">
        <v>161</v>
      </c>
      <c r="D57" s="98" t="s">
        <v>30</v>
      </c>
      <c r="E57" s="98" t="s">
        <v>49</v>
      </c>
      <c r="F57" s="98" t="s">
        <v>110</v>
      </c>
      <c r="G57" s="98">
        <v>3</v>
      </c>
      <c r="H57" s="96" t="s">
        <v>108</v>
      </c>
      <c r="I57" s="98" t="s">
        <v>114</v>
      </c>
      <c r="J57" s="96">
        <v>5</v>
      </c>
      <c r="K57" s="101">
        <v>4</v>
      </c>
      <c r="L57" s="108">
        <v>20</v>
      </c>
      <c r="M57" s="108">
        <v>40</v>
      </c>
      <c r="N57" s="38">
        <f>L57+M57</f>
        <v>60</v>
      </c>
    </row>
    <row r="58" spans="1:15" ht="16.5" customHeight="1">
      <c r="A58" s="17"/>
      <c r="B58" s="20" t="s">
        <v>130</v>
      </c>
      <c r="C58" s="143" t="s">
        <v>168</v>
      </c>
      <c r="D58" s="99" t="s">
        <v>30</v>
      </c>
      <c r="E58" s="98" t="s">
        <v>49</v>
      </c>
      <c r="F58" s="96" t="s">
        <v>110</v>
      </c>
      <c r="G58" s="96">
        <v>3</v>
      </c>
      <c r="H58" s="96" t="s">
        <v>112</v>
      </c>
      <c r="I58" s="96" t="s">
        <v>114</v>
      </c>
      <c r="J58" s="96">
        <v>6</v>
      </c>
      <c r="K58" s="101">
        <v>4.5</v>
      </c>
      <c r="L58" s="108">
        <v>24</v>
      </c>
      <c r="M58" s="38">
        <v>48</v>
      </c>
      <c r="N58" s="38">
        <f t="shared" ref="N58" si="7">SUM(L58:M58)</f>
        <v>72</v>
      </c>
      <c r="O58" s="138" t="s">
        <v>187</v>
      </c>
    </row>
    <row r="59" spans="1:15" ht="16.5" customHeight="1">
      <c r="A59" s="17"/>
      <c r="B59" s="20" t="s">
        <v>131</v>
      </c>
      <c r="C59" s="92" t="s">
        <v>119</v>
      </c>
      <c r="D59" s="100" t="s">
        <v>30</v>
      </c>
      <c r="E59" s="93" t="s">
        <v>96</v>
      </c>
      <c r="F59" s="92" t="s">
        <v>102</v>
      </c>
      <c r="G59" s="92">
        <v>3</v>
      </c>
      <c r="H59" s="92" t="s">
        <v>108</v>
      </c>
      <c r="I59" s="92" t="s">
        <v>109</v>
      </c>
      <c r="J59" s="94" t="s">
        <v>116</v>
      </c>
      <c r="K59" s="96">
        <v>2</v>
      </c>
      <c r="L59" s="108">
        <v>48</v>
      </c>
      <c r="M59" s="108">
        <v>0</v>
      </c>
      <c r="N59" s="38">
        <f>L59+M59</f>
        <v>48</v>
      </c>
    </row>
    <row r="60" spans="1:15" ht="16.5" customHeight="1">
      <c r="A60" s="17"/>
      <c r="B60" s="20" t="s">
        <v>132</v>
      </c>
      <c r="C60" s="92" t="s">
        <v>120</v>
      </c>
      <c r="D60" s="93" t="s">
        <v>30</v>
      </c>
      <c r="E60" s="93" t="s">
        <v>96</v>
      </c>
      <c r="F60" s="93" t="s">
        <v>102</v>
      </c>
      <c r="G60" s="93">
        <v>3</v>
      </c>
      <c r="H60" s="92" t="s">
        <v>108</v>
      </c>
      <c r="I60" s="93" t="s">
        <v>24</v>
      </c>
      <c r="J60" s="94" t="s">
        <v>28</v>
      </c>
      <c r="K60" s="95">
        <v>2</v>
      </c>
      <c r="L60" s="108">
        <v>48</v>
      </c>
      <c r="M60" s="108">
        <v>0</v>
      </c>
      <c r="N60" s="38">
        <f t="shared" si="6"/>
        <v>48</v>
      </c>
    </row>
    <row r="61" spans="1:15" ht="16.5" customHeight="1">
      <c r="A61" s="17"/>
      <c r="B61" s="20" t="s">
        <v>133</v>
      </c>
      <c r="C61" s="132" t="s">
        <v>200</v>
      </c>
      <c r="D61" s="100" t="s">
        <v>30</v>
      </c>
      <c r="E61" s="93" t="s">
        <v>96</v>
      </c>
      <c r="F61" s="92" t="s">
        <v>102</v>
      </c>
      <c r="G61" s="92">
        <v>3</v>
      </c>
      <c r="H61" s="92" t="s">
        <v>108</v>
      </c>
      <c r="I61" s="92" t="s">
        <v>109</v>
      </c>
      <c r="J61" s="94" t="s">
        <v>116</v>
      </c>
      <c r="K61" s="92">
        <v>2</v>
      </c>
      <c r="L61" s="108">
        <v>48</v>
      </c>
      <c r="M61" s="108">
        <v>0</v>
      </c>
      <c r="N61" s="141">
        <f t="shared" si="6"/>
        <v>48</v>
      </c>
      <c r="O61" s="140" t="s">
        <v>195</v>
      </c>
    </row>
    <row r="62" spans="1:15" ht="18" customHeight="1">
      <c r="A62" s="17"/>
      <c r="B62" s="164" t="s">
        <v>50</v>
      </c>
      <c r="C62" s="165"/>
      <c r="D62" s="24"/>
      <c r="E62" s="24"/>
      <c r="F62" s="24"/>
      <c r="G62" s="24">
        <v>3</v>
      </c>
      <c r="H62" s="25"/>
      <c r="I62" s="42"/>
      <c r="J62" s="42">
        <f>SUM(J56:J61)</f>
        <v>15</v>
      </c>
      <c r="K62" s="43">
        <f>SUM(K56:K61)</f>
        <v>17.5</v>
      </c>
      <c r="L62" s="42">
        <f>SUM(L56:L61)</f>
        <v>204</v>
      </c>
      <c r="M62" s="42">
        <f>SUM(M56:M61)</f>
        <v>120</v>
      </c>
      <c r="N62" s="42">
        <f>SUM(N56:N61)</f>
        <v>324</v>
      </c>
    </row>
    <row r="63" spans="1:15" ht="16.5" customHeight="1">
      <c r="A63" s="17"/>
      <c r="B63" s="20" t="s">
        <v>128</v>
      </c>
      <c r="C63" s="114" t="s">
        <v>160</v>
      </c>
      <c r="D63" s="103" t="s">
        <v>20</v>
      </c>
      <c r="E63" s="104" t="s">
        <v>104</v>
      </c>
      <c r="F63" s="103" t="s">
        <v>22</v>
      </c>
      <c r="G63" s="104">
        <v>4</v>
      </c>
      <c r="H63" s="103" t="s">
        <v>23</v>
      </c>
      <c r="I63" s="103" t="s">
        <v>24</v>
      </c>
      <c r="J63" s="105">
        <v>3</v>
      </c>
      <c r="K63" s="124">
        <v>2</v>
      </c>
      <c r="L63" s="105">
        <v>0</v>
      </c>
      <c r="M63" s="105">
        <v>36</v>
      </c>
      <c r="N63" s="125">
        <f>SUM(L63:M63)</f>
        <v>36</v>
      </c>
    </row>
    <row r="64" spans="1:15" ht="16.5" customHeight="1">
      <c r="A64" s="17"/>
      <c r="B64" s="20" t="s">
        <v>129</v>
      </c>
      <c r="C64" s="26" t="s">
        <v>93</v>
      </c>
      <c r="D64" s="26" t="s">
        <v>30</v>
      </c>
      <c r="E64" s="26" t="s">
        <v>21</v>
      </c>
      <c r="F64" s="26" t="s">
        <v>35</v>
      </c>
      <c r="G64" s="31">
        <v>4</v>
      </c>
      <c r="H64" s="21" t="s">
        <v>39</v>
      </c>
      <c r="I64" s="38" t="s">
        <v>24</v>
      </c>
      <c r="J64" s="105">
        <v>1</v>
      </c>
      <c r="K64" s="126">
        <v>1</v>
      </c>
      <c r="L64" s="125">
        <v>4</v>
      </c>
      <c r="M64" s="105">
        <v>12</v>
      </c>
      <c r="N64" s="125">
        <f>SUM(L64:M64)</f>
        <v>16</v>
      </c>
    </row>
    <row r="65" spans="1:15" ht="16.5" customHeight="1">
      <c r="A65" s="17"/>
      <c r="B65" s="20" t="s">
        <v>130</v>
      </c>
      <c r="C65" s="21" t="s">
        <v>61</v>
      </c>
      <c r="D65" s="22" t="s">
        <v>30</v>
      </c>
      <c r="E65" s="22" t="s">
        <v>21</v>
      </c>
      <c r="F65" s="22" t="s">
        <v>22</v>
      </c>
      <c r="G65" s="22">
        <v>4</v>
      </c>
      <c r="H65" s="21" t="s">
        <v>33</v>
      </c>
      <c r="I65" s="38" t="s">
        <v>24</v>
      </c>
      <c r="J65" s="38">
        <v>2</v>
      </c>
      <c r="K65" s="39">
        <v>1.5</v>
      </c>
      <c r="L65" s="38">
        <v>0</v>
      </c>
      <c r="M65" s="38">
        <v>24</v>
      </c>
      <c r="N65" s="47">
        <f>SUM(L65:M65)</f>
        <v>24</v>
      </c>
    </row>
    <row r="66" spans="1:15" ht="16.5" customHeight="1">
      <c r="A66" s="17"/>
      <c r="B66" s="20" t="s">
        <v>131</v>
      </c>
      <c r="C66" s="21" t="s">
        <v>37</v>
      </c>
      <c r="D66" s="22" t="s">
        <v>30</v>
      </c>
      <c r="E66" s="22" t="s">
        <v>21</v>
      </c>
      <c r="F66" s="22" t="s">
        <v>22</v>
      </c>
      <c r="G66" s="22">
        <v>4</v>
      </c>
      <c r="H66" s="21" t="s">
        <v>36</v>
      </c>
      <c r="I66" s="38" t="s">
        <v>24</v>
      </c>
      <c r="J66" s="38">
        <v>1</v>
      </c>
      <c r="K66" s="39">
        <v>1</v>
      </c>
      <c r="L66" s="38">
        <v>0</v>
      </c>
      <c r="M66" s="38">
        <v>12</v>
      </c>
      <c r="N66" s="47">
        <f>SUM(L66:M66)</f>
        <v>12</v>
      </c>
    </row>
    <row r="67" spans="1:15" ht="30" customHeight="1">
      <c r="A67" s="17"/>
      <c r="B67" s="20" t="s">
        <v>132</v>
      </c>
      <c r="C67" s="21" t="s">
        <v>97</v>
      </c>
      <c r="D67" s="21" t="s">
        <v>30</v>
      </c>
      <c r="E67" s="21" t="s">
        <v>21</v>
      </c>
      <c r="F67" s="21" t="s">
        <v>27</v>
      </c>
      <c r="G67" s="21">
        <v>4</v>
      </c>
      <c r="H67" s="21"/>
      <c r="I67" s="21" t="s">
        <v>24</v>
      </c>
      <c r="J67" s="44" t="s">
        <v>42</v>
      </c>
      <c r="K67" s="41">
        <v>1</v>
      </c>
      <c r="L67" s="21">
        <v>24</v>
      </c>
      <c r="M67" s="21">
        <v>0</v>
      </c>
      <c r="N67" s="47">
        <f t="shared" ref="N67" si="8">SUM(L67:M67)</f>
        <v>24</v>
      </c>
    </row>
    <row r="68" spans="1:15" ht="17.25" customHeight="1">
      <c r="A68" s="17"/>
      <c r="B68" s="164" t="s">
        <v>48</v>
      </c>
      <c r="C68" s="165"/>
      <c r="D68" s="24"/>
      <c r="E68" s="24"/>
      <c r="F68" s="24"/>
      <c r="G68" s="24"/>
      <c r="H68" s="25"/>
      <c r="I68" s="42"/>
      <c r="J68" s="42">
        <f>SUM(J63:J66)</f>
        <v>7</v>
      </c>
      <c r="K68" s="43">
        <f>SUM(K63:K67)</f>
        <v>6.5</v>
      </c>
      <c r="L68" s="42">
        <f>SUM(L63:L67)</f>
        <v>28</v>
      </c>
      <c r="M68" s="42">
        <f>SUM(M63:M67)</f>
        <v>84</v>
      </c>
      <c r="N68" s="42">
        <f>SUM(N63:N67)</f>
        <v>112</v>
      </c>
    </row>
    <row r="69" spans="1:15" ht="16.5" customHeight="1">
      <c r="A69" s="17"/>
      <c r="B69" s="20" t="s">
        <v>128</v>
      </c>
      <c r="C69" s="113" t="s">
        <v>169</v>
      </c>
      <c r="D69" s="100" t="s">
        <v>30</v>
      </c>
      <c r="E69" s="93" t="s">
        <v>95</v>
      </c>
      <c r="F69" s="92" t="s">
        <v>110</v>
      </c>
      <c r="G69" s="92">
        <v>4</v>
      </c>
      <c r="H69" s="92" t="s">
        <v>108</v>
      </c>
      <c r="I69" s="92" t="s">
        <v>114</v>
      </c>
      <c r="J69" s="96">
        <v>4</v>
      </c>
      <c r="K69" s="96">
        <v>3</v>
      </c>
      <c r="L69" s="108">
        <v>24</v>
      </c>
      <c r="M69" s="108">
        <v>24</v>
      </c>
      <c r="N69" s="139">
        <v>48</v>
      </c>
    </row>
    <row r="70" spans="1:15" ht="16.5" customHeight="1">
      <c r="A70" s="17"/>
      <c r="B70" s="20" t="s">
        <v>129</v>
      </c>
      <c r="C70" s="143" t="s">
        <v>170</v>
      </c>
      <c r="D70" s="100" t="s">
        <v>30</v>
      </c>
      <c r="E70" s="93" t="s">
        <v>95</v>
      </c>
      <c r="F70" s="92" t="s">
        <v>110</v>
      </c>
      <c r="G70" s="92">
        <v>4</v>
      </c>
      <c r="H70" s="92" t="s">
        <v>112</v>
      </c>
      <c r="I70" s="92" t="s">
        <v>114</v>
      </c>
      <c r="J70" s="96">
        <v>4</v>
      </c>
      <c r="K70" s="96">
        <v>3</v>
      </c>
      <c r="L70" s="108">
        <v>24</v>
      </c>
      <c r="M70" s="108">
        <v>24</v>
      </c>
      <c r="N70" s="38">
        <v>48</v>
      </c>
      <c r="O70" s="138" t="s">
        <v>189</v>
      </c>
    </row>
    <row r="71" spans="1:15" ht="16.5" customHeight="1">
      <c r="A71" s="17"/>
      <c r="B71" s="20" t="s">
        <v>130</v>
      </c>
      <c r="C71" s="143" t="s">
        <v>196</v>
      </c>
      <c r="D71" s="99" t="s">
        <v>30</v>
      </c>
      <c r="E71" s="98" t="s">
        <v>49</v>
      </c>
      <c r="F71" s="96" t="s">
        <v>110</v>
      </c>
      <c r="G71" s="96">
        <v>4</v>
      </c>
      <c r="H71" s="96" t="s">
        <v>112</v>
      </c>
      <c r="I71" s="96" t="s">
        <v>114</v>
      </c>
      <c r="J71" s="96">
        <v>6</v>
      </c>
      <c r="K71" s="96">
        <v>4.5</v>
      </c>
      <c r="L71" s="108">
        <v>24</v>
      </c>
      <c r="M71" s="108">
        <v>48</v>
      </c>
      <c r="N71" s="38">
        <v>72</v>
      </c>
      <c r="O71" s="138" t="s">
        <v>188</v>
      </c>
    </row>
    <row r="72" spans="1:15" ht="16.5" customHeight="1">
      <c r="A72" s="17"/>
      <c r="B72" s="20" t="s">
        <v>131</v>
      </c>
      <c r="C72" s="133" t="s">
        <v>185</v>
      </c>
      <c r="D72" s="100" t="s">
        <v>30</v>
      </c>
      <c r="E72" s="93" t="s">
        <v>95</v>
      </c>
      <c r="F72" s="92" t="s">
        <v>110</v>
      </c>
      <c r="G72" s="92">
        <v>4</v>
      </c>
      <c r="H72" s="92" t="s">
        <v>108</v>
      </c>
      <c r="I72" s="92" t="s">
        <v>114</v>
      </c>
      <c r="J72" s="96">
        <v>3</v>
      </c>
      <c r="K72" s="96">
        <v>2</v>
      </c>
      <c r="L72" s="108">
        <v>18</v>
      </c>
      <c r="M72" s="108">
        <v>18</v>
      </c>
      <c r="N72" s="38">
        <v>36</v>
      </c>
    </row>
    <row r="73" spans="1:15" ht="16.5" customHeight="1">
      <c r="A73" s="17"/>
      <c r="B73" s="20" t="s">
        <v>132</v>
      </c>
      <c r="C73" s="92" t="s">
        <v>121</v>
      </c>
      <c r="D73" s="93" t="s">
        <v>30</v>
      </c>
      <c r="E73" s="93" t="s">
        <v>96</v>
      </c>
      <c r="F73" s="93" t="s">
        <v>102</v>
      </c>
      <c r="G73" s="93">
        <v>4</v>
      </c>
      <c r="H73" s="92" t="s">
        <v>108</v>
      </c>
      <c r="I73" s="92" t="s">
        <v>109</v>
      </c>
      <c r="J73" s="94" t="s">
        <v>116</v>
      </c>
      <c r="K73" s="95">
        <v>2</v>
      </c>
      <c r="L73" s="98">
        <v>48</v>
      </c>
      <c r="M73" s="98">
        <v>0</v>
      </c>
      <c r="N73" s="71">
        <f>L73+M73</f>
        <v>48</v>
      </c>
    </row>
    <row r="74" spans="1:15" ht="16.5" customHeight="1">
      <c r="A74" s="17"/>
      <c r="B74" s="20" t="s">
        <v>133</v>
      </c>
      <c r="C74" s="135" t="s">
        <v>125</v>
      </c>
      <c r="D74" s="93" t="s">
        <v>115</v>
      </c>
      <c r="E74" s="98" t="s">
        <v>124</v>
      </c>
      <c r="F74" s="93" t="s">
        <v>102</v>
      </c>
      <c r="G74" s="93">
        <v>4</v>
      </c>
      <c r="H74" s="92" t="s">
        <v>108</v>
      </c>
      <c r="I74" s="92" t="s">
        <v>109</v>
      </c>
      <c r="J74" s="94" t="s">
        <v>116</v>
      </c>
      <c r="K74" s="95">
        <v>2</v>
      </c>
      <c r="L74" s="98">
        <v>48</v>
      </c>
      <c r="M74" s="98">
        <v>0</v>
      </c>
      <c r="N74" s="134">
        <f>L74+M74</f>
        <v>48</v>
      </c>
    </row>
    <row r="75" spans="1:15" ht="16.5" customHeight="1">
      <c r="A75" s="17"/>
      <c r="B75" s="20" t="s">
        <v>134</v>
      </c>
      <c r="C75" s="132" t="s">
        <v>201</v>
      </c>
      <c r="D75" s="93" t="s">
        <v>115</v>
      </c>
      <c r="E75" s="93" t="s">
        <v>96</v>
      </c>
      <c r="F75" s="93" t="s">
        <v>102</v>
      </c>
      <c r="G75" s="93">
        <v>4</v>
      </c>
      <c r="H75" s="92" t="s">
        <v>108</v>
      </c>
      <c r="I75" s="92" t="s">
        <v>109</v>
      </c>
      <c r="J75" s="94" t="s">
        <v>116</v>
      </c>
      <c r="K75" s="95">
        <v>2</v>
      </c>
      <c r="L75" s="98">
        <v>48</v>
      </c>
      <c r="M75" s="98">
        <v>0</v>
      </c>
      <c r="N75" s="71">
        <f t="shared" ref="N75:N76" si="9">L75+M75</f>
        <v>48</v>
      </c>
      <c r="O75" s="140" t="s">
        <v>192</v>
      </c>
    </row>
    <row r="76" spans="1:15" ht="18.75" customHeight="1">
      <c r="A76" s="17"/>
      <c r="B76" s="164" t="s">
        <v>50</v>
      </c>
      <c r="C76" s="165"/>
      <c r="D76" s="24"/>
      <c r="E76" s="24"/>
      <c r="F76" s="24"/>
      <c r="G76" s="25">
        <v>4</v>
      </c>
      <c r="H76" s="25"/>
      <c r="I76" s="42"/>
      <c r="J76" s="42">
        <f>SUM(J69:J75)</f>
        <v>17</v>
      </c>
      <c r="K76" s="43">
        <f>SUM(K69:K75)</f>
        <v>18.5</v>
      </c>
      <c r="L76" s="42">
        <f>SUM(L69:L75)</f>
        <v>234</v>
      </c>
      <c r="M76" s="42">
        <f>SUM(M69:M75)</f>
        <v>114</v>
      </c>
      <c r="N76" s="42">
        <f t="shared" si="9"/>
        <v>348</v>
      </c>
    </row>
    <row r="77" spans="1:15" ht="20.25" customHeight="1">
      <c r="A77" s="17"/>
      <c r="B77" s="20" t="s">
        <v>128</v>
      </c>
      <c r="C77" s="92" t="s">
        <v>203</v>
      </c>
      <c r="D77" s="98" t="s">
        <v>30</v>
      </c>
      <c r="E77" s="98" t="s">
        <v>95</v>
      </c>
      <c r="F77" s="98" t="s">
        <v>110</v>
      </c>
      <c r="G77" s="98">
        <v>5</v>
      </c>
      <c r="H77" s="96" t="s">
        <v>108</v>
      </c>
      <c r="I77" s="98" t="s">
        <v>114</v>
      </c>
      <c r="J77" s="96">
        <v>4</v>
      </c>
      <c r="K77" s="96">
        <v>3.5</v>
      </c>
      <c r="L77" s="108">
        <v>28</v>
      </c>
      <c r="M77" s="108">
        <v>28</v>
      </c>
      <c r="N77" s="134">
        <v>56</v>
      </c>
    </row>
    <row r="78" spans="1:15" ht="20.25" customHeight="1">
      <c r="A78" s="17"/>
      <c r="B78" s="20" t="s">
        <v>129</v>
      </c>
      <c r="C78" s="148" t="s">
        <v>205</v>
      </c>
      <c r="D78" s="93" t="s">
        <v>115</v>
      </c>
      <c r="E78" s="93" t="s">
        <v>95</v>
      </c>
      <c r="F78" s="93" t="s">
        <v>110</v>
      </c>
      <c r="G78" s="93">
        <v>5</v>
      </c>
      <c r="H78" s="92" t="s">
        <v>108</v>
      </c>
      <c r="I78" s="93" t="s">
        <v>114</v>
      </c>
      <c r="J78" s="97">
        <v>4</v>
      </c>
      <c r="K78" s="95">
        <v>3.5</v>
      </c>
      <c r="L78" s="98">
        <v>28</v>
      </c>
      <c r="M78" s="98">
        <v>28</v>
      </c>
      <c r="N78" s="71">
        <v>56</v>
      </c>
      <c r="O78" s="147" t="s">
        <v>204</v>
      </c>
    </row>
    <row r="79" spans="1:15" ht="20.25" customHeight="1">
      <c r="A79" s="17"/>
      <c r="B79" s="20" t="s">
        <v>130</v>
      </c>
      <c r="C79" s="146" t="s">
        <v>202</v>
      </c>
      <c r="D79" s="98" t="s">
        <v>212</v>
      </c>
      <c r="E79" s="98" t="s">
        <v>124</v>
      </c>
      <c r="F79" s="98" t="s">
        <v>110</v>
      </c>
      <c r="G79" s="98">
        <v>5</v>
      </c>
      <c r="H79" s="96" t="s">
        <v>108</v>
      </c>
      <c r="I79" s="98" t="s">
        <v>109</v>
      </c>
      <c r="J79" s="97">
        <v>3</v>
      </c>
      <c r="K79" s="95">
        <v>2.5</v>
      </c>
      <c r="L79" s="98">
        <v>21</v>
      </c>
      <c r="M79" s="98">
        <v>21</v>
      </c>
      <c r="N79" s="71">
        <v>42</v>
      </c>
    </row>
    <row r="80" spans="1:15" ht="20.25" customHeight="1">
      <c r="A80" s="17"/>
      <c r="B80" s="20" t="s">
        <v>131</v>
      </c>
      <c r="C80" s="92" t="s">
        <v>122</v>
      </c>
      <c r="D80" s="98" t="s">
        <v>123</v>
      </c>
      <c r="E80" s="98" t="s">
        <v>124</v>
      </c>
      <c r="F80" s="98" t="s">
        <v>110</v>
      </c>
      <c r="G80" s="98">
        <v>5</v>
      </c>
      <c r="H80" s="96" t="s">
        <v>108</v>
      </c>
      <c r="I80" s="96" t="s">
        <v>109</v>
      </c>
      <c r="J80" s="102">
        <v>4</v>
      </c>
      <c r="K80" s="101">
        <v>3.5</v>
      </c>
      <c r="L80" s="98">
        <v>28</v>
      </c>
      <c r="M80" s="98">
        <v>28</v>
      </c>
      <c r="N80" s="71">
        <v>56</v>
      </c>
    </row>
    <row r="81" spans="1:14" ht="20.25" customHeight="1">
      <c r="A81" s="17"/>
      <c r="B81" s="20" t="s">
        <v>206</v>
      </c>
      <c r="C81" s="21" t="s">
        <v>67</v>
      </c>
      <c r="D81" s="22" t="s">
        <v>30</v>
      </c>
      <c r="E81" s="22" t="s">
        <v>96</v>
      </c>
      <c r="F81" s="22" t="s">
        <v>27</v>
      </c>
      <c r="G81" s="22">
        <v>5</v>
      </c>
      <c r="H81" s="92" t="s">
        <v>108</v>
      </c>
      <c r="I81" s="38" t="s">
        <v>24</v>
      </c>
      <c r="J81" s="26" t="s">
        <v>210</v>
      </c>
      <c r="K81" s="39">
        <v>4</v>
      </c>
      <c r="L81" s="22">
        <f>K81*24</f>
        <v>96</v>
      </c>
      <c r="M81" s="38">
        <v>0</v>
      </c>
      <c r="N81" s="21">
        <f t="shared" ref="N81" si="10">SUM(L81:M81)</f>
        <v>96</v>
      </c>
    </row>
    <row r="82" spans="1:14" ht="20.25" customHeight="1">
      <c r="A82" s="17"/>
      <c r="B82" s="164" t="s">
        <v>159</v>
      </c>
      <c r="C82" s="165"/>
      <c r="D82" s="24"/>
      <c r="E82" s="24"/>
      <c r="F82" s="24"/>
      <c r="G82" s="24"/>
      <c r="H82" s="25"/>
      <c r="I82" s="42"/>
      <c r="J82" s="42">
        <v>16</v>
      </c>
      <c r="K82" s="43">
        <f>SUM(K77:K81)</f>
        <v>17</v>
      </c>
      <c r="L82" s="42">
        <f>SUM(L77:L81)</f>
        <v>201</v>
      </c>
      <c r="M82" s="42">
        <f>SUM(M77:M81)</f>
        <v>105</v>
      </c>
      <c r="N82" s="42">
        <f>SUM(N77:N81)</f>
        <v>306</v>
      </c>
    </row>
    <row r="83" spans="1:14" ht="20.25" customHeight="1">
      <c r="A83" s="17"/>
      <c r="B83" s="20" t="s">
        <v>25</v>
      </c>
      <c r="C83" s="21" t="s">
        <v>211</v>
      </c>
      <c r="D83" s="22" t="s">
        <v>30</v>
      </c>
      <c r="E83" s="27" t="s">
        <v>209</v>
      </c>
      <c r="F83" s="49" t="s">
        <v>27</v>
      </c>
      <c r="G83" s="22">
        <v>6</v>
      </c>
      <c r="H83" s="96" t="s">
        <v>112</v>
      </c>
      <c r="I83" s="22" t="s">
        <v>24</v>
      </c>
      <c r="J83" s="26" t="s">
        <v>210</v>
      </c>
      <c r="K83" s="39">
        <v>4</v>
      </c>
      <c r="L83" s="22">
        <v>24</v>
      </c>
      <c r="M83" s="38">
        <v>0</v>
      </c>
      <c r="N83" s="21">
        <v>96</v>
      </c>
    </row>
    <row r="84" spans="1:14" ht="20.25" customHeight="1">
      <c r="A84" s="17"/>
      <c r="B84" s="20" t="s">
        <v>29</v>
      </c>
      <c r="C84" s="21" t="s">
        <v>207</v>
      </c>
      <c r="D84" s="22" t="s">
        <v>30</v>
      </c>
      <c r="E84" s="22" t="s">
        <v>96</v>
      </c>
      <c r="F84" s="49" t="s">
        <v>27</v>
      </c>
      <c r="G84" s="22">
        <v>6</v>
      </c>
      <c r="H84" s="92" t="s">
        <v>108</v>
      </c>
      <c r="I84" s="22" t="s">
        <v>24</v>
      </c>
      <c r="J84" s="26" t="s">
        <v>208</v>
      </c>
      <c r="K84" s="39">
        <v>11</v>
      </c>
      <c r="L84" s="22">
        <f t="shared" ref="L84" si="11">K84*24</f>
        <v>264</v>
      </c>
      <c r="M84" s="38">
        <v>0</v>
      </c>
      <c r="N84" s="21">
        <f t="shared" ref="N84" si="12">SUM(L84:M84)</f>
        <v>264</v>
      </c>
    </row>
    <row r="85" spans="1:14" ht="21" customHeight="1">
      <c r="A85" s="17"/>
      <c r="B85" s="164" t="s">
        <v>159</v>
      </c>
      <c r="C85" s="165"/>
      <c r="D85" s="24"/>
      <c r="E85" s="24"/>
      <c r="F85" s="24"/>
      <c r="G85" s="24"/>
      <c r="H85" s="25"/>
      <c r="I85" s="42"/>
      <c r="J85" s="42"/>
      <c r="K85" s="43">
        <f>SUM(K83:K84)</f>
        <v>15</v>
      </c>
      <c r="L85" s="42">
        <f>SUM(L83:L84)</f>
        <v>288</v>
      </c>
      <c r="M85" s="42">
        <f>SUM(M83:M84)</f>
        <v>0</v>
      </c>
      <c r="N85" s="42">
        <f>SUM(N83:N84)</f>
        <v>360</v>
      </c>
    </row>
    <row r="86" spans="1:14" ht="24" customHeight="1">
      <c r="A86" s="17"/>
      <c r="B86" s="26" t="s">
        <v>19</v>
      </c>
      <c r="C86" s="21" t="s">
        <v>68</v>
      </c>
      <c r="D86" s="21" t="s">
        <v>30</v>
      </c>
      <c r="E86" s="21" t="s">
        <v>21</v>
      </c>
      <c r="F86" s="21" t="s">
        <v>27</v>
      </c>
      <c r="G86" s="21">
        <v>6</v>
      </c>
      <c r="H86" s="21" t="s">
        <v>158</v>
      </c>
      <c r="I86" s="21" t="s">
        <v>24</v>
      </c>
      <c r="J86" s="21" t="s">
        <v>42</v>
      </c>
      <c r="K86" s="21">
        <v>1</v>
      </c>
      <c r="L86" s="21">
        <v>24</v>
      </c>
      <c r="N86" s="21">
        <f>SUM(L86:L86)</f>
        <v>24</v>
      </c>
    </row>
    <row r="87" spans="1:14" ht="24" customHeight="1">
      <c r="A87" s="17"/>
      <c r="B87" s="26" t="s">
        <v>25</v>
      </c>
      <c r="C87" s="21" t="s">
        <v>69</v>
      </c>
      <c r="D87" s="21" t="s">
        <v>70</v>
      </c>
      <c r="E87" s="21"/>
      <c r="F87" s="21"/>
      <c r="G87" s="21"/>
      <c r="H87" s="21"/>
      <c r="I87" s="21"/>
      <c r="J87" s="21"/>
      <c r="K87" s="39">
        <v>8</v>
      </c>
      <c r="L87" s="71">
        <v>0</v>
      </c>
      <c r="M87" s="71"/>
      <c r="N87" s="40"/>
    </row>
    <row r="88" spans="1:14" ht="24" customHeight="1">
      <c r="A88" s="17"/>
      <c r="B88" s="26" t="s">
        <v>29</v>
      </c>
      <c r="C88" s="21" t="s">
        <v>71</v>
      </c>
      <c r="D88" s="22"/>
      <c r="E88" s="27"/>
      <c r="F88" s="22"/>
      <c r="G88" s="22"/>
      <c r="H88" s="21"/>
      <c r="I88" s="38"/>
      <c r="J88" s="38"/>
      <c r="K88" s="39">
        <v>18</v>
      </c>
      <c r="L88" s="71">
        <v>0</v>
      </c>
      <c r="M88" s="71">
        <v>0</v>
      </c>
      <c r="N88" s="40">
        <f>SUM(L88:M88)</f>
        <v>0</v>
      </c>
    </row>
    <row r="89" spans="1:14" ht="16.5" customHeight="1">
      <c r="A89" s="17"/>
      <c r="B89" s="50"/>
      <c r="C89" s="51"/>
      <c r="D89" s="52"/>
      <c r="E89" s="53"/>
      <c r="F89" s="52"/>
      <c r="G89" s="52"/>
      <c r="H89" s="51"/>
      <c r="I89" s="50"/>
      <c r="J89" s="72"/>
      <c r="K89" s="72"/>
      <c r="L89" s="73"/>
      <c r="M89" s="73"/>
      <c r="N89" s="73"/>
    </row>
    <row r="90" spans="1:14" ht="18.75" customHeight="1">
      <c r="A90" s="17"/>
      <c r="B90" s="54"/>
      <c r="C90" s="13"/>
      <c r="D90" s="13"/>
      <c r="E90" s="55"/>
      <c r="F90" s="13"/>
      <c r="G90" s="149" t="s">
        <v>72</v>
      </c>
      <c r="H90" s="149"/>
      <c r="I90" s="149"/>
      <c r="J90" s="149"/>
      <c r="K90" s="149"/>
      <c r="L90" s="149"/>
      <c r="M90" s="149"/>
      <c r="N90" s="149"/>
    </row>
    <row r="91" spans="1:14" ht="33" customHeight="1">
      <c r="A91" s="17"/>
      <c r="B91" s="56"/>
      <c r="C91" s="57" t="s">
        <v>73</v>
      </c>
      <c r="D91" s="57" t="s">
        <v>74</v>
      </c>
      <c r="E91" s="57" t="s">
        <v>75</v>
      </c>
      <c r="F91" s="58" t="s">
        <v>76</v>
      </c>
      <c r="G91" s="59" t="s">
        <v>77</v>
      </c>
      <c r="H91" s="60" t="s">
        <v>78</v>
      </c>
      <c r="I91" s="74" t="s">
        <v>79</v>
      </c>
      <c r="J91" s="75" t="s">
        <v>80</v>
      </c>
      <c r="K91" s="76" t="s">
        <v>81</v>
      </c>
      <c r="L91" s="60" t="s">
        <v>82</v>
      </c>
      <c r="M91" s="77" t="s">
        <v>83</v>
      </c>
      <c r="N91" s="78" t="s">
        <v>84</v>
      </c>
    </row>
    <row r="92" spans="1:14" ht="18.75" customHeight="1">
      <c r="A92" s="17"/>
      <c r="B92" s="61"/>
      <c r="C92" s="62" t="s">
        <v>21</v>
      </c>
      <c r="D92" s="63">
        <f>N26+N40+N55+N68+N86</f>
        <v>954</v>
      </c>
      <c r="E92" s="64">
        <f>D92/$D$94</f>
        <v>0.3549107142857143</v>
      </c>
      <c r="F92" s="65">
        <f>K26+K40+K55+K68+K86+K87+K88</f>
        <v>82</v>
      </c>
      <c r="G92" s="154" t="s">
        <v>85</v>
      </c>
      <c r="H92" s="19">
        <v>1</v>
      </c>
      <c r="I92" s="79">
        <v>3</v>
      </c>
      <c r="J92" s="80">
        <v>1</v>
      </c>
      <c r="K92" s="80">
        <v>2</v>
      </c>
      <c r="L92" s="81">
        <v>12</v>
      </c>
      <c r="M92" s="81">
        <v>1</v>
      </c>
      <c r="N92" s="82">
        <f>SUM(I92:M92)</f>
        <v>19</v>
      </c>
    </row>
    <row r="93" spans="1:14" ht="18.75" customHeight="1">
      <c r="A93" s="17"/>
      <c r="B93" s="61"/>
      <c r="C93" s="62" t="s">
        <v>63</v>
      </c>
      <c r="D93" s="66">
        <f>N31+N46+N62+N76+N85+N82</f>
        <v>1734</v>
      </c>
      <c r="E93" s="64">
        <f t="shared" ref="E93:E94" si="13">D93/$D$94</f>
        <v>0.6450892857142857</v>
      </c>
      <c r="F93" s="67">
        <f>K31+K46+K62+K76+K85</f>
        <v>73</v>
      </c>
      <c r="G93" s="154"/>
      <c r="H93" s="19">
        <v>2</v>
      </c>
      <c r="I93" s="79">
        <v>1</v>
      </c>
      <c r="J93" s="80"/>
      <c r="K93" s="80">
        <v>6</v>
      </c>
      <c r="L93" s="81">
        <v>12</v>
      </c>
      <c r="M93" s="81">
        <v>1</v>
      </c>
      <c r="N93" s="82">
        <f t="shared" ref="N93:N95" si="14">SUM(I93:M93)</f>
        <v>20</v>
      </c>
    </row>
    <row r="94" spans="1:14" ht="18.75" customHeight="1">
      <c r="A94" s="17"/>
      <c r="B94" s="61"/>
      <c r="C94" s="116" t="s">
        <v>86</v>
      </c>
      <c r="D94" s="117">
        <f>SUM(D92:D93)</f>
        <v>2688</v>
      </c>
      <c r="E94" s="118">
        <f t="shared" si="13"/>
        <v>1</v>
      </c>
      <c r="F94" s="119">
        <f>SUM(F92:F93)</f>
        <v>155</v>
      </c>
      <c r="G94" s="154" t="s">
        <v>87</v>
      </c>
      <c r="H94" s="19">
        <v>3</v>
      </c>
      <c r="I94" s="79">
        <v>1</v>
      </c>
      <c r="J94" s="80"/>
      <c r="K94" s="80">
        <v>6</v>
      </c>
      <c r="L94" s="81">
        <v>12</v>
      </c>
      <c r="M94" s="81">
        <v>1</v>
      </c>
      <c r="N94" s="82">
        <f t="shared" si="14"/>
        <v>20</v>
      </c>
    </row>
    <row r="95" spans="1:14" ht="18.75" customHeight="1">
      <c r="A95" s="17"/>
      <c r="B95" s="68"/>
      <c r="C95" s="150"/>
      <c r="D95" s="150"/>
      <c r="E95" s="150"/>
      <c r="F95" s="151"/>
      <c r="G95" s="154"/>
      <c r="H95" s="19">
        <v>4</v>
      </c>
      <c r="I95" s="79">
        <v>1</v>
      </c>
      <c r="J95" s="80"/>
      <c r="K95" s="80">
        <v>6</v>
      </c>
      <c r="L95" s="81">
        <v>12</v>
      </c>
      <c r="M95" s="81">
        <v>1</v>
      </c>
      <c r="N95" s="82">
        <f t="shared" si="14"/>
        <v>20</v>
      </c>
    </row>
    <row r="96" spans="1:14" ht="18.75" customHeight="1">
      <c r="A96" s="17"/>
      <c r="B96" s="61"/>
      <c r="C96" s="116" t="s">
        <v>89</v>
      </c>
      <c r="D96" s="117">
        <f>M26+M31+M40+M46+M55+M62+M68+M76+M85+M82</f>
        <v>1177</v>
      </c>
      <c r="E96" s="120">
        <f>D96/$D$98</f>
        <v>0.44992354740061163</v>
      </c>
      <c r="F96" s="121"/>
      <c r="G96" s="155" t="s">
        <v>88</v>
      </c>
      <c r="H96" s="158">
        <v>5</v>
      </c>
      <c r="I96" s="160">
        <v>1</v>
      </c>
      <c r="J96" s="83"/>
      <c r="K96" s="84">
        <v>5</v>
      </c>
      <c r="L96" s="81"/>
      <c r="M96" s="81"/>
      <c r="N96" s="162">
        <v>19</v>
      </c>
    </row>
    <row r="97" spans="1:14" ht="18.75" customHeight="1">
      <c r="A97" s="17"/>
      <c r="B97" s="61"/>
      <c r="C97" s="116" t="s">
        <v>90</v>
      </c>
      <c r="D97" s="122">
        <f>L26+L31+L40+L46+L55+L62+L68+L76+L82+L85+L86</f>
        <v>1439</v>
      </c>
      <c r="E97" s="120">
        <f>D97/$D$98</f>
        <v>0.55007645259938842</v>
      </c>
      <c r="F97" s="121"/>
      <c r="G97" s="156"/>
      <c r="H97" s="159"/>
      <c r="I97" s="161"/>
      <c r="J97" s="85"/>
      <c r="K97" s="80">
        <v>13</v>
      </c>
      <c r="L97" s="81"/>
      <c r="M97" s="81"/>
      <c r="N97" s="163"/>
    </row>
    <row r="98" spans="1:14" ht="18.75" customHeight="1">
      <c r="B98" s="61"/>
      <c r="C98" s="116" t="s">
        <v>86</v>
      </c>
      <c r="D98" s="122">
        <f>SUM(D96:D97)</f>
        <v>2616</v>
      </c>
      <c r="E98" s="120">
        <f>D98/$D$98</f>
        <v>1</v>
      </c>
      <c r="F98" s="121"/>
      <c r="G98" s="156"/>
      <c r="H98" s="158">
        <v>6</v>
      </c>
      <c r="I98" s="160">
        <v>1</v>
      </c>
      <c r="J98" s="83">
        <v>1</v>
      </c>
      <c r="K98" s="80">
        <v>5</v>
      </c>
      <c r="L98" s="81"/>
      <c r="M98" s="81"/>
      <c r="N98" s="162">
        <v>17</v>
      </c>
    </row>
    <row r="99" spans="1:14" ht="18.75" customHeight="1">
      <c r="B99" s="89"/>
      <c r="C99" s="62" t="s">
        <v>91</v>
      </c>
      <c r="D99" s="90"/>
      <c r="E99" s="70"/>
      <c r="F99" s="69"/>
      <c r="G99" s="157"/>
      <c r="H99" s="159"/>
      <c r="I99" s="161"/>
      <c r="J99" s="85"/>
      <c r="K99" s="80">
        <v>10</v>
      </c>
      <c r="L99" s="81"/>
      <c r="M99" s="81"/>
      <c r="N99" s="163"/>
    </row>
    <row r="100" spans="1:14" ht="18.75" customHeight="1">
      <c r="B100" s="26"/>
      <c r="C100" s="70"/>
      <c r="D100" s="63"/>
      <c r="E100" s="70"/>
      <c r="F100" s="70"/>
      <c r="G100" s="152" t="s">
        <v>86</v>
      </c>
      <c r="H100" s="153"/>
      <c r="I100" s="86">
        <f>SUM(I92:I99)</f>
        <v>8</v>
      </c>
      <c r="J100" s="87">
        <f>SUM(J92:J98)</f>
        <v>2</v>
      </c>
      <c r="K100" s="87">
        <f>SUM(K92:K99)</f>
        <v>53</v>
      </c>
      <c r="L100" s="86">
        <f>SUM(L92:L99)</f>
        <v>48</v>
      </c>
      <c r="M100" s="86">
        <f>SUM(M92:M99)</f>
        <v>4</v>
      </c>
      <c r="N100" s="88">
        <f>SUM(I100:M100)</f>
        <v>115</v>
      </c>
    </row>
  </sheetData>
  <mergeCells count="23">
    <mergeCell ref="C8:N8"/>
    <mergeCell ref="B26:C26"/>
    <mergeCell ref="B31:C31"/>
    <mergeCell ref="B40:C40"/>
    <mergeCell ref="B46:C46"/>
    <mergeCell ref="B55:C55"/>
    <mergeCell ref="B62:C62"/>
    <mergeCell ref="B68:C68"/>
    <mergeCell ref="B76:C76"/>
    <mergeCell ref="B85:C85"/>
    <mergeCell ref="B82:C82"/>
    <mergeCell ref="G90:N90"/>
    <mergeCell ref="C95:F95"/>
    <mergeCell ref="G100:H100"/>
    <mergeCell ref="G92:G93"/>
    <mergeCell ref="G94:G95"/>
    <mergeCell ref="G96:G99"/>
    <mergeCell ref="H96:H97"/>
    <mergeCell ref="H98:H99"/>
    <mergeCell ref="I96:I97"/>
    <mergeCell ref="I98:I99"/>
    <mergeCell ref="N96:N97"/>
    <mergeCell ref="N98:N99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18"/>
  <sheetViews>
    <sheetView topLeftCell="A13" workbookViewId="0">
      <selection activeCell="G7" sqref="G7"/>
    </sheetView>
  </sheetViews>
  <sheetFormatPr defaultRowHeight="14.25"/>
  <cols>
    <col min="3" max="3" width="14.25" customWidth="1"/>
    <col min="8" max="8" width="16.25" customWidth="1"/>
    <col min="14" max="14" width="11.375" customWidth="1"/>
  </cols>
  <sheetData>
    <row r="1" spans="2:14" ht="38.25" customHeight="1">
      <c r="B1" s="167" t="s">
        <v>157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2:14" ht="29.25" customHeight="1">
      <c r="B2" s="18" t="s">
        <v>6</v>
      </c>
      <c r="C2" s="19" t="s">
        <v>7</v>
      </c>
      <c r="D2" s="19" t="s">
        <v>8</v>
      </c>
      <c r="E2" s="19" t="s">
        <v>9</v>
      </c>
      <c r="F2" s="19" t="s">
        <v>10</v>
      </c>
      <c r="G2" s="19" t="s">
        <v>11</v>
      </c>
      <c r="H2" s="19" t="s">
        <v>12</v>
      </c>
      <c r="I2" s="19" t="s">
        <v>13</v>
      </c>
      <c r="J2" s="18" t="s">
        <v>14</v>
      </c>
      <c r="K2" s="36" t="s">
        <v>15</v>
      </c>
      <c r="L2" s="37" t="s">
        <v>16</v>
      </c>
      <c r="M2" s="37" t="s">
        <v>17</v>
      </c>
      <c r="N2" s="19" t="s">
        <v>18</v>
      </c>
    </row>
    <row r="3" spans="2:14" ht="25.5" customHeight="1">
      <c r="B3" s="18"/>
      <c r="C3" s="21" t="s">
        <v>107</v>
      </c>
      <c r="D3" s="22" t="s">
        <v>30</v>
      </c>
      <c r="E3" s="22" t="s">
        <v>96</v>
      </c>
      <c r="F3" s="49" t="s">
        <v>27</v>
      </c>
      <c r="G3" s="22">
        <v>1</v>
      </c>
      <c r="H3" s="92" t="s">
        <v>139</v>
      </c>
      <c r="I3" s="38"/>
      <c r="J3" s="26" t="s">
        <v>140</v>
      </c>
      <c r="K3" s="39">
        <v>1</v>
      </c>
      <c r="L3" s="22">
        <f t="shared" ref="L3:L15" si="0">K3*24</f>
        <v>24</v>
      </c>
      <c r="M3" s="38">
        <v>0</v>
      </c>
      <c r="N3" s="38">
        <f t="shared" ref="N3:N13" si="1">L3+M3</f>
        <v>24</v>
      </c>
    </row>
    <row r="4" spans="2:14" ht="25.5" customHeight="1">
      <c r="B4" s="91"/>
      <c r="C4" s="21" t="s">
        <v>113</v>
      </c>
      <c r="D4" s="22" t="s">
        <v>30</v>
      </c>
      <c r="E4" s="22" t="s">
        <v>96</v>
      </c>
      <c r="F4" s="49" t="s">
        <v>27</v>
      </c>
      <c r="G4" s="22">
        <v>1</v>
      </c>
      <c r="H4" s="92" t="s">
        <v>141</v>
      </c>
      <c r="I4" s="38"/>
      <c r="J4" s="26" t="s">
        <v>140</v>
      </c>
      <c r="K4" s="39">
        <v>1</v>
      </c>
      <c r="L4" s="22">
        <f t="shared" si="0"/>
        <v>24</v>
      </c>
      <c r="M4" s="38">
        <v>0</v>
      </c>
      <c r="N4" s="38">
        <f t="shared" si="1"/>
        <v>24</v>
      </c>
    </row>
    <row r="5" spans="2:14" ht="25.5" customHeight="1">
      <c r="B5" s="91"/>
      <c r="C5" s="21" t="s">
        <v>142</v>
      </c>
      <c r="D5" s="22" t="s">
        <v>30</v>
      </c>
      <c r="E5" s="22" t="s">
        <v>96</v>
      </c>
      <c r="F5" s="49" t="s">
        <v>27</v>
      </c>
      <c r="G5" s="22">
        <v>2</v>
      </c>
      <c r="H5" s="21" t="s">
        <v>143</v>
      </c>
      <c r="I5" s="38"/>
      <c r="J5" s="26" t="s">
        <v>144</v>
      </c>
      <c r="K5" s="39">
        <v>2</v>
      </c>
      <c r="L5" s="22">
        <f t="shared" si="0"/>
        <v>48</v>
      </c>
      <c r="M5" s="38">
        <v>0</v>
      </c>
      <c r="N5" s="38">
        <f t="shared" si="1"/>
        <v>48</v>
      </c>
    </row>
    <row r="6" spans="2:14" ht="25.5" customHeight="1">
      <c r="B6" s="91"/>
      <c r="C6" s="21" t="s">
        <v>145</v>
      </c>
      <c r="D6" s="22" t="s">
        <v>30</v>
      </c>
      <c r="E6" s="22" t="s">
        <v>96</v>
      </c>
      <c r="F6" s="49" t="s">
        <v>27</v>
      </c>
      <c r="G6" s="22">
        <v>2</v>
      </c>
      <c r="H6" s="92" t="s">
        <v>146</v>
      </c>
      <c r="I6" s="38"/>
      <c r="J6" s="26" t="s">
        <v>144</v>
      </c>
      <c r="K6" s="39">
        <v>2</v>
      </c>
      <c r="L6" s="22">
        <f t="shared" si="0"/>
        <v>48</v>
      </c>
      <c r="M6" s="38">
        <v>0</v>
      </c>
      <c r="N6" s="38">
        <f t="shared" si="1"/>
        <v>48</v>
      </c>
    </row>
    <row r="7" spans="2:14" ht="25.5" customHeight="1">
      <c r="B7" s="91"/>
      <c r="C7" s="21" t="s">
        <v>117</v>
      </c>
      <c r="D7" s="22" t="s">
        <v>30</v>
      </c>
      <c r="E7" s="22" t="s">
        <v>96</v>
      </c>
      <c r="F7" s="49" t="s">
        <v>27</v>
      </c>
      <c r="G7" s="22">
        <v>2</v>
      </c>
      <c r="H7" s="92" t="s">
        <v>146</v>
      </c>
      <c r="I7" s="38"/>
      <c r="J7" s="26" t="s">
        <v>144</v>
      </c>
      <c r="K7" s="39">
        <v>2</v>
      </c>
      <c r="L7" s="22">
        <f t="shared" si="0"/>
        <v>48</v>
      </c>
      <c r="M7" s="38">
        <v>0</v>
      </c>
      <c r="N7" s="38">
        <f t="shared" si="1"/>
        <v>48</v>
      </c>
    </row>
    <row r="8" spans="2:14" ht="25.5" customHeight="1">
      <c r="B8" s="91"/>
      <c r="C8" s="21" t="s">
        <v>147</v>
      </c>
      <c r="D8" s="22" t="s">
        <v>30</v>
      </c>
      <c r="E8" s="22" t="s">
        <v>96</v>
      </c>
      <c r="F8" s="49" t="s">
        <v>27</v>
      </c>
      <c r="G8" s="31">
        <v>3</v>
      </c>
      <c r="H8" s="92" t="s">
        <v>139</v>
      </c>
      <c r="I8" s="38"/>
      <c r="J8" s="26" t="s">
        <v>148</v>
      </c>
      <c r="K8" s="39">
        <v>3</v>
      </c>
      <c r="L8" s="22">
        <f t="shared" si="0"/>
        <v>72</v>
      </c>
      <c r="M8" s="38">
        <v>0</v>
      </c>
      <c r="N8" s="38">
        <f t="shared" si="1"/>
        <v>72</v>
      </c>
    </row>
    <row r="9" spans="2:14" ht="25.5" customHeight="1">
      <c r="B9" s="91"/>
      <c r="C9" s="21" t="s">
        <v>149</v>
      </c>
      <c r="D9" s="22" t="s">
        <v>30</v>
      </c>
      <c r="E9" s="22" t="s">
        <v>96</v>
      </c>
      <c r="F9" s="49" t="s">
        <v>27</v>
      </c>
      <c r="G9" s="31">
        <v>3</v>
      </c>
      <c r="H9" s="92" t="s">
        <v>139</v>
      </c>
      <c r="I9" s="38"/>
      <c r="J9" s="26" t="s">
        <v>144</v>
      </c>
      <c r="K9" s="39">
        <v>2</v>
      </c>
      <c r="L9" s="22">
        <f t="shared" si="0"/>
        <v>48</v>
      </c>
      <c r="M9" s="38">
        <v>0</v>
      </c>
      <c r="N9" s="38">
        <f t="shared" si="1"/>
        <v>48</v>
      </c>
    </row>
    <row r="10" spans="2:14" ht="25.5" customHeight="1">
      <c r="B10" s="91"/>
      <c r="C10" s="21" t="s">
        <v>150</v>
      </c>
      <c r="D10" s="22" t="s">
        <v>30</v>
      </c>
      <c r="E10" s="22" t="s">
        <v>96</v>
      </c>
      <c r="F10" s="49" t="s">
        <v>27</v>
      </c>
      <c r="G10" s="31">
        <v>3</v>
      </c>
      <c r="H10" s="92" t="s">
        <v>139</v>
      </c>
      <c r="I10" s="45"/>
      <c r="J10" s="26" t="s">
        <v>140</v>
      </c>
      <c r="K10" s="46">
        <v>1</v>
      </c>
      <c r="L10" s="22">
        <f t="shared" si="0"/>
        <v>24</v>
      </c>
      <c r="M10" s="38">
        <v>0</v>
      </c>
      <c r="N10" s="38">
        <f t="shared" si="1"/>
        <v>24</v>
      </c>
    </row>
    <row r="11" spans="2:14" ht="25.5" customHeight="1">
      <c r="B11" s="91"/>
      <c r="C11" s="21" t="s">
        <v>151</v>
      </c>
      <c r="D11" s="22" t="s">
        <v>30</v>
      </c>
      <c r="E11" s="22" t="s">
        <v>96</v>
      </c>
      <c r="F11" s="49" t="s">
        <v>27</v>
      </c>
      <c r="G11" s="22">
        <v>4</v>
      </c>
      <c r="H11" s="92" t="s">
        <v>139</v>
      </c>
      <c r="I11" s="45"/>
      <c r="J11" s="26" t="s">
        <v>144</v>
      </c>
      <c r="K11" s="46">
        <v>2</v>
      </c>
      <c r="L11" s="22">
        <f t="shared" si="0"/>
        <v>48</v>
      </c>
      <c r="M11" s="38"/>
      <c r="N11" s="38">
        <f t="shared" si="1"/>
        <v>48</v>
      </c>
    </row>
    <row r="12" spans="2:14" ht="25.5" customHeight="1">
      <c r="B12" s="91"/>
      <c r="C12" s="21" t="s">
        <v>152</v>
      </c>
      <c r="D12" s="22" t="s">
        <v>30</v>
      </c>
      <c r="E12" s="22" t="s">
        <v>96</v>
      </c>
      <c r="F12" s="49" t="s">
        <v>27</v>
      </c>
      <c r="G12" s="22">
        <v>4</v>
      </c>
      <c r="H12" s="92" t="s">
        <v>139</v>
      </c>
      <c r="I12" s="45"/>
      <c r="J12" s="26" t="s">
        <v>140</v>
      </c>
      <c r="K12" s="46">
        <v>1</v>
      </c>
      <c r="L12" s="22">
        <f t="shared" si="0"/>
        <v>24</v>
      </c>
      <c r="M12" s="38"/>
      <c r="N12" s="38">
        <f t="shared" si="1"/>
        <v>24</v>
      </c>
    </row>
    <row r="13" spans="2:14" ht="25.5" customHeight="1">
      <c r="B13" s="91"/>
      <c r="C13" s="21" t="s">
        <v>155</v>
      </c>
      <c r="D13" s="22" t="s">
        <v>30</v>
      </c>
      <c r="E13" s="22" t="s">
        <v>96</v>
      </c>
      <c r="F13" s="49" t="s">
        <v>27</v>
      </c>
      <c r="G13" s="22">
        <v>4</v>
      </c>
      <c r="H13" s="92" t="s">
        <v>146</v>
      </c>
      <c r="I13" s="38"/>
      <c r="J13" s="26" t="s">
        <v>148</v>
      </c>
      <c r="K13" s="39">
        <v>3</v>
      </c>
      <c r="L13" s="71">
        <f t="shared" si="0"/>
        <v>72</v>
      </c>
      <c r="M13" s="71"/>
      <c r="N13" s="71">
        <f t="shared" si="1"/>
        <v>72</v>
      </c>
    </row>
    <row r="14" spans="2:14" ht="25.5" customHeight="1">
      <c r="B14" s="91"/>
      <c r="C14" s="48" t="s">
        <v>62</v>
      </c>
      <c r="D14" s="22" t="s">
        <v>30</v>
      </c>
      <c r="E14" s="22" t="s">
        <v>96</v>
      </c>
      <c r="F14" s="49" t="s">
        <v>27</v>
      </c>
      <c r="G14" s="49">
        <v>5</v>
      </c>
      <c r="H14" s="92" t="s">
        <v>139</v>
      </c>
      <c r="I14" s="22"/>
      <c r="J14" s="26" t="s">
        <v>148</v>
      </c>
      <c r="K14" s="39">
        <v>3</v>
      </c>
      <c r="L14" s="22">
        <f t="shared" si="0"/>
        <v>72</v>
      </c>
      <c r="M14" s="38">
        <v>0</v>
      </c>
      <c r="N14" s="21">
        <f>SUM(L14:M14)</f>
        <v>72</v>
      </c>
    </row>
    <row r="15" spans="2:14" ht="25.5" customHeight="1">
      <c r="B15" s="91"/>
      <c r="C15" s="48" t="s">
        <v>154</v>
      </c>
      <c r="D15" s="22" t="s">
        <v>30</v>
      </c>
      <c r="E15" s="22" t="s">
        <v>96</v>
      </c>
      <c r="F15" s="49" t="s">
        <v>153</v>
      </c>
      <c r="G15" s="49">
        <v>5</v>
      </c>
      <c r="H15" s="92" t="s">
        <v>146</v>
      </c>
      <c r="I15" s="22"/>
      <c r="J15" s="26" t="s">
        <v>144</v>
      </c>
      <c r="K15" s="39">
        <v>2</v>
      </c>
      <c r="L15" s="22">
        <f t="shared" si="0"/>
        <v>48</v>
      </c>
      <c r="M15" s="38">
        <v>0</v>
      </c>
      <c r="N15" s="21">
        <f>SUM(L15:M15)</f>
        <v>48</v>
      </c>
    </row>
    <row r="16" spans="2:14" ht="25.5" customHeight="1">
      <c r="B16" s="91"/>
      <c r="C16" s="21" t="s">
        <v>65</v>
      </c>
      <c r="D16" s="22" t="s">
        <v>30</v>
      </c>
      <c r="E16" s="22" t="s">
        <v>96</v>
      </c>
      <c r="F16" s="49" t="s">
        <v>27</v>
      </c>
      <c r="G16" s="22">
        <v>5</v>
      </c>
      <c r="H16" s="92" t="s">
        <v>139</v>
      </c>
      <c r="I16" s="22"/>
      <c r="J16" s="26" t="s">
        <v>99</v>
      </c>
      <c r="K16" s="39">
        <v>13</v>
      </c>
      <c r="L16" s="22">
        <f t="shared" ref="L16:L18" si="2">K16*24</f>
        <v>312</v>
      </c>
      <c r="M16" s="38">
        <v>0</v>
      </c>
      <c r="N16" s="21">
        <f t="shared" ref="N16:N18" si="3">SUM(L16:M16)</f>
        <v>312</v>
      </c>
    </row>
    <row r="17" spans="2:14" ht="25.5" customHeight="1">
      <c r="B17" s="91"/>
      <c r="C17" s="21" t="s">
        <v>66</v>
      </c>
      <c r="D17" s="22" t="s">
        <v>30</v>
      </c>
      <c r="E17" s="22" t="s">
        <v>96</v>
      </c>
      <c r="F17" s="22" t="s">
        <v>27</v>
      </c>
      <c r="G17" s="22">
        <v>6</v>
      </c>
      <c r="H17" s="92" t="s">
        <v>139</v>
      </c>
      <c r="I17" s="38"/>
      <c r="J17" s="26" t="s">
        <v>100</v>
      </c>
      <c r="K17" s="39">
        <v>10</v>
      </c>
      <c r="L17" s="22">
        <f t="shared" si="2"/>
        <v>240</v>
      </c>
      <c r="M17" s="38">
        <v>0</v>
      </c>
      <c r="N17" s="21">
        <f t="shared" si="3"/>
        <v>240</v>
      </c>
    </row>
    <row r="18" spans="2:14" ht="25.5" customHeight="1">
      <c r="B18" s="91"/>
      <c r="C18" s="21" t="s">
        <v>67</v>
      </c>
      <c r="D18" s="22" t="s">
        <v>30</v>
      </c>
      <c r="E18" s="22" t="s">
        <v>96</v>
      </c>
      <c r="F18" s="22" t="s">
        <v>27</v>
      </c>
      <c r="G18" s="22">
        <v>6</v>
      </c>
      <c r="H18" s="92" t="s">
        <v>139</v>
      </c>
      <c r="I18" s="38"/>
      <c r="J18" s="38" t="s">
        <v>64</v>
      </c>
      <c r="K18" s="39">
        <v>5</v>
      </c>
      <c r="L18" s="22">
        <f t="shared" si="2"/>
        <v>120</v>
      </c>
      <c r="M18" s="38">
        <v>0</v>
      </c>
      <c r="N18" s="21">
        <f t="shared" si="3"/>
        <v>120</v>
      </c>
    </row>
  </sheetData>
  <mergeCells count="1">
    <mergeCell ref="B1:N1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教学进程表</vt:lpstr>
      <vt:lpstr>专业实践课程体系</vt:lpstr>
      <vt:lpstr>教学进程表!Print_Area</vt:lpstr>
      <vt:lpstr>教学进程表!Print_Titles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admin</cp:lastModifiedBy>
  <cp:lastPrinted>2021-11-17T08:00:40Z</cp:lastPrinted>
  <dcterms:created xsi:type="dcterms:W3CDTF">2020-04-26T01:59:00Z</dcterms:created>
  <dcterms:modified xsi:type="dcterms:W3CDTF">2022-06-08T05:27:15Z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