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40"/>
  </bookViews>
  <sheets>
    <sheet name="教学进程表" sheetId="1" r:id="rId1"/>
  </sheets>
  <definedNames>
    <definedName name="_xlnm._FilterDatabase" localSheetId="0" hidden="1">教学进程表!$A$16:$N$87</definedName>
    <definedName name="_xlnm.Print_Area" localSheetId="0">教学进程表!$A$9:$N$99</definedName>
    <definedName name="_xlnm.Print_Titles" localSheetId="0">教学进程表!$9:$16</definedName>
  </definedNames>
  <calcPr calcId="144525"/>
</workbook>
</file>

<file path=xl/comments1.xml><?xml version="1.0" encoding="utf-8"?>
<comments xmlns="http://schemas.openxmlformats.org/spreadsheetml/2006/main">
  <authors>
    <author>DLL</author>
  </authors>
  <commentList>
    <comment ref="C16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6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<sst xmlns="http://schemas.openxmlformats.org/spreadsheetml/2006/main" count="532" uniqueCount="214">
  <si>
    <t>注释：</t>
  </si>
  <si>
    <t>1.同一门课程安排在两个学期上，课程名称以***1、***2区分体现；</t>
  </si>
  <si>
    <t>2.课程性质分必修课和选修课（公共选修课和专业选修课）。公共选修课中的公共限选课由各二级学院根据专业需要选定，开课学期固定，由学院统一安排；</t>
  </si>
  <si>
    <t xml:space="preserve">  表中带◆为公共限选课，包括：信息技术实训、信息技术、“四史”教育、大学语文、职业规划与方法能力、职业礼仪与社会能力、中华优秀传统文化、高等数学2；</t>
  </si>
  <si>
    <t>3.课程类别分公共基础课、专业课[专业基础课、专业核心课、专业实践课和专业拓展课（专业选修）]；实验、实训、实习、毕业设计、社会实践等课程为专业课中的专业实践课；</t>
  </si>
  <si>
    <t>4.课程类型分A类（纯理论课）、B类（（理论+实践）课）、C类（纯实践课）；</t>
  </si>
  <si>
    <t>5.“四史”教育、劳动通识教育为线上课程，不计周课时，形势与政策第四学期计周课；</t>
  </si>
  <si>
    <t>6.理论课16学时计1学分，出现小数时：0.25≤X&lt;0.75为0.5学分，X≥0.75为1学分；实践课1周24学时，计1学分。</t>
  </si>
  <si>
    <t>以上不打印</t>
  </si>
  <si>
    <t>2022级  机电一体化技术（职高后）专业 教学进程表</t>
  </si>
  <si>
    <t>二级学院名称：</t>
  </si>
  <si>
    <r>
      <rPr>
        <sz val="10"/>
        <color theme="1"/>
        <rFont val="宋体"/>
        <charset val="134"/>
      </rPr>
      <t>招生对象：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“三校生”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普通高中生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高职3+2学生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中高贯通3+3分段培养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社招 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 xml:space="preserve"> 留学生 </t>
    </r>
    <r>
      <rPr>
        <sz val="10"/>
        <color theme="1"/>
        <rFont val="Wingdings 2"/>
        <charset val="2"/>
      </rPr>
      <t>£</t>
    </r>
    <r>
      <rPr>
        <sz val="10"/>
        <color theme="1"/>
        <rFont val="宋体"/>
        <charset val="134"/>
      </rPr>
      <t>其他__________</t>
    </r>
  </si>
  <si>
    <t>学制：三年</t>
  </si>
  <si>
    <r>
      <rPr>
        <sz val="10"/>
        <color theme="1"/>
        <rFont val="宋体"/>
        <charset val="134"/>
      </rPr>
      <t>制订日期：</t>
    </r>
    <r>
      <rPr>
        <sz val="10"/>
        <rFont val="宋体"/>
        <charset val="134"/>
      </rPr>
      <t>2022年5月</t>
    </r>
  </si>
  <si>
    <t>序号</t>
  </si>
  <si>
    <t>课程代码</t>
  </si>
  <si>
    <r>
      <rPr>
        <b/>
        <sz val="10"/>
        <rFont val="宋体"/>
        <charset val="134"/>
      </rPr>
      <t>课程名称</t>
    </r>
    <r>
      <rPr>
        <b/>
        <vertAlign val="superscript"/>
        <sz val="10"/>
        <rFont val="宋体"/>
        <charset val="134"/>
      </rPr>
      <t>1</t>
    </r>
  </si>
  <si>
    <r>
      <rPr>
        <b/>
        <sz val="10"/>
        <rFont val="宋体"/>
        <charset val="134"/>
      </rPr>
      <t>课程性质</t>
    </r>
    <r>
      <rPr>
        <b/>
        <vertAlign val="superscript"/>
        <sz val="10"/>
        <rFont val="宋体"/>
        <charset val="134"/>
      </rPr>
      <t>2</t>
    </r>
  </si>
  <si>
    <r>
      <rPr>
        <b/>
        <sz val="10"/>
        <rFont val="宋体"/>
        <charset val="134"/>
      </rPr>
      <t>课程类别</t>
    </r>
    <r>
      <rPr>
        <b/>
        <vertAlign val="superscript"/>
        <sz val="10"/>
        <rFont val="宋体"/>
        <charset val="134"/>
      </rPr>
      <t>3</t>
    </r>
  </si>
  <si>
    <r>
      <rPr>
        <b/>
        <sz val="10"/>
        <rFont val="宋体"/>
        <charset val="134"/>
      </rPr>
      <t>课程
类型</t>
    </r>
    <r>
      <rPr>
        <b/>
        <vertAlign val="superscript"/>
        <sz val="10"/>
        <rFont val="宋体"/>
        <charset val="134"/>
      </rPr>
      <t>4</t>
    </r>
  </si>
  <si>
    <t>开课
学期</t>
  </si>
  <si>
    <t>开课学院</t>
  </si>
  <si>
    <t>考核方式</t>
  </si>
  <si>
    <t>周学时</t>
  </si>
  <si>
    <t>学分</t>
  </si>
  <si>
    <t>实践学时数</t>
  </si>
  <si>
    <t>理论学
时数</t>
  </si>
  <si>
    <t>总学时</t>
  </si>
  <si>
    <t>01</t>
  </si>
  <si>
    <t>1100029</t>
  </si>
  <si>
    <t>◆职业规划与方法能力</t>
  </si>
  <si>
    <t>选修课</t>
  </si>
  <si>
    <t>公共基础课</t>
  </si>
  <si>
    <t>B</t>
  </si>
  <si>
    <t>1</t>
  </si>
  <si>
    <t>马克思主义学院</t>
  </si>
  <si>
    <t>考查</t>
  </si>
  <si>
    <t>02</t>
  </si>
  <si>
    <t>0900028</t>
  </si>
  <si>
    <t>高等数学1</t>
  </si>
  <si>
    <t>必修课</t>
  </si>
  <si>
    <t>A</t>
  </si>
  <si>
    <t>基础部</t>
  </si>
  <si>
    <t>考试</t>
  </si>
  <si>
    <t>03</t>
  </si>
  <si>
    <t>0900070</t>
  </si>
  <si>
    <t>大学英语1</t>
  </si>
  <si>
    <t>04</t>
  </si>
  <si>
    <t>1000004</t>
  </si>
  <si>
    <t>体育1</t>
  </si>
  <si>
    <t>体育工作部</t>
  </si>
  <si>
    <t>05</t>
  </si>
  <si>
    <t>1200001</t>
  </si>
  <si>
    <t>入学教育</t>
  </si>
  <si>
    <t>C</t>
  </si>
  <si>
    <t>学工处</t>
  </si>
  <si>
    <t>+1</t>
  </si>
  <si>
    <t>06</t>
  </si>
  <si>
    <t>110004</t>
  </si>
  <si>
    <t>思想道德与法治</t>
  </si>
  <si>
    <t>07</t>
  </si>
  <si>
    <t>形势与政策1</t>
  </si>
  <si>
    <t>08</t>
  </si>
  <si>
    <t>1800016</t>
  </si>
  <si>
    <t>创意创新训练</t>
  </si>
  <si>
    <t>创新创业学院</t>
  </si>
  <si>
    <t>09</t>
  </si>
  <si>
    <t>1300001</t>
  </si>
  <si>
    <t>大学生心理健康教育</t>
  </si>
  <si>
    <t>10</t>
  </si>
  <si>
    <t>1300003</t>
  </si>
  <si>
    <t>大学生职业生涯规划</t>
  </si>
  <si>
    <t>11</t>
  </si>
  <si>
    <t>1100031</t>
  </si>
  <si>
    <t>劳动通识教育</t>
  </si>
  <si>
    <t>0</t>
  </si>
  <si>
    <t>公共基础课合计（第1学期）</t>
  </si>
  <si>
    <t>0300556</t>
  </si>
  <si>
    <t>电工基础</t>
  </si>
  <si>
    <t>专业基础课</t>
  </si>
  <si>
    <t>智能控制学院</t>
  </si>
  <si>
    <t>0500913</t>
  </si>
  <si>
    <t>机械制图</t>
  </si>
  <si>
    <t>现代装备学院</t>
  </si>
  <si>
    <t>0300059</t>
  </si>
  <si>
    <t>电工基础实训</t>
  </si>
  <si>
    <t>专业实践课</t>
  </si>
  <si>
    <t>+2</t>
  </si>
  <si>
    <t>0500281</t>
  </si>
  <si>
    <t>钳工实训</t>
  </si>
  <si>
    <t>专业基础课合计（第1学期）</t>
  </si>
  <si>
    <t>专业核心课合计（第1学期）</t>
  </si>
  <si>
    <t>专业实践课合计（第1学期）</t>
  </si>
  <si>
    <t>0400529</t>
  </si>
  <si>
    <t>◆信息技术实训</t>
  </si>
  <si>
    <t>信息工程学院</t>
  </si>
  <si>
    <t>090009</t>
  </si>
  <si>
    <t>◆高等数学2</t>
  </si>
  <si>
    <t>军训</t>
  </si>
  <si>
    <t>人武部</t>
  </si>
  <si>
    <t>090012</t>
  </si>
  <si>
    <t>大学英语2</t>
  </si>
  <si>
    <t>2</t>
  </si>
  <si>
    <t>毛泽东思想和中国特色社会主义理论体系概论</t>
  </si>
  <si>
    <t>1800002</t>
  </si>
  <si>
    <t>创业之旅</t>
  </si>
  <si>
    <t>1000005</t>
  </si>
  <si>
    <t>体育2</t>
  </si>
  <si>
    <t>形势与政策2</t>
  </si>
  <si>
    <t>公共基础课合计（第2学期）</t>
  </si>
  <si>
    <t>0300566</t>
  </si>
  <si>
    <t>电机及电气控制</t>
  </si>
  <si>
    <t>专业核心课</t>
  </si>
  <si>
    <t>030021</t>
  </si>
  <si>
    <t>电子技术基础</t>
  </si>
  <si>
    <t>+3</t>
  </si>
  <si>
    <t>0600077</t>
  </si>
  <si>
    <t>机械CAD实训</t>
  </si>
  <si>
    <t>0300195</t>
  </si>
  <si>
    <t>电子电路装调</t>
  </si>
  <si>
    <t>专业基础课合计（第2学期）</t>
  </si>
  <si>
    <t>专业核心课合计（第2学期）</t>
  </si>
  <si>
    <t>专业实践课合计（第2学期）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</si>
  <si>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</si>
  <si>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体育3</t>
  </si>
  <si>
    <r>
      <rPr>
        <sz val="10"/>
        <rFont val="宋体"/>
        <charset val="134"/>
      </rPr>
      <t>02</t>
    </r>
  </si>
  <si>
    <t>军事理论</t>
  </si>
  <si>
    <r>
      <rPr>
        <sz val="10"/>
        <rFont val="宋体"/>
        <charset val="134"/>
      </rPr>
      <t>03</t>
    </r>
  </si>
  <si>
    <t>习近平新时代中国特色社会主义思想概论</t>
  </si>
  <si>
    <r>
      <rPr>
        <sz val="10"/>
        <rFont val="宋体"/>
        <charset val="134"/>
      </rPr>
      <t>04</t>
    </r>
  </si>
  <si>
    <t>思政课社会实践</t>
  </si>
  <si>
    <r>
      <rPr>
        <sz val="10"/>
        <rFont val="宋体"/>
        <charset val="134"/>
      </rPr>
      <t>05</t>
    </r>
  </si>
  <si>
    <t>形势与政策3</t>
  </si>
  <si>
    <t>公共基础课合计（第3学期）</t>
  </si>
  <si>
    <t>0600364</t>
  </si>
  <si>
    <t>机械基础</t>
  </si>
  <si>
    <t>0300192</t>
  </si>
  <si>
    <t>PLC系统编程与维护（西门子）</t>
  </si>
  <si>
    <t>+4</t>
  </si>
  <si>
    <t>0300350</t>
  </si>
  <si>
    <t>自动检测与传感器应用</t>
  </si>
  <si>
    <t>0300197</t>
  </si>
  <si>
    <t>PLC控制技术</t>
  </si>
  <si>
    <t>0300062</t>
  </si>
  <si>
    <t>电气CAD</t>
  </si>
  <si>
    <t>3</t>
  </si>
  <si>
    <t>0500896</t>
  </si>
  <si>
    <t>机加工实训</t>
  </si>
  <si>
    <t>专业基础课合计（第3学期）</t>
  </si>
  <si>
    <t>专业核心课合计（第3学期）</t>
  </si>
  <si>
    <t>专业实践课合计（第3学期）</t>
  </si>
  <si>
    <t>1800021</t>
  </si>
  <si>
    <t>就业指导</t>
  </si>
  <si>
    <t>1000007</t>
  </si>
  <si>
    <t>体育4</t>
  </si>
  <si>
    <t>1100045</t>
  </si>
  <si>
    <t>形势与政策4</t>
  </si>
  <si>
    <t>公共基础课合计（第4学期）</t>
  </si>
  <si>
    <t>0300375</t>
  </si>
  <si>
    <t>机电设备运动控制技术</t>
  </si>
  <si>
    <t>0500933</t>
  </si>
  <si>
    <t>液压与气动</t>
  </si>
  <si>
    <t>8</t>
  </si>
  <si>
    <t>0500058</t>
  </si>
  <si>
    <t>数控机床故障诊断与维修</t>
  </si>
  <si>
    <t>专业拓展课</t>
  </si>
  <si>
    <t>0300443</t>
  </si>
  <si>
    <t>工控组态及现场总线技术</t>
  </si>
  <si>
    <t>0300569</t>
  </si>
  <si>
    <t>电气线路装调</t>
  </si>
  <si>
    <t>0300458</t>
  </si>
  <si>
    <t>SolidWorks数字化设计</t>
  </si>
  <si>
    <t>0500176_1</t>
  </si>
  <si>
    <t>数控加工生产实训</t>
  </si>
  <si>
    <t>专业核心课合计（第4学期）</t>
  </si>
  <si>
    <t>专业实践课合计（第4学期）</t>
  </si>
  <si>
    <t>0300283</t>
  </si>
  <si>
    <t>专业综合实践</t>
  </si>
  <si>
    <t>+5</t>
  </si>
  <si>
    <t>0300455</t>
  </si>
  <si>
    <t>顶岗实习1</t>
  </si>
  <si>
    <t>+15</t>
  </si>
  <si>
    <t>0300456</t>
  </si>
  <si>
    <t>顶岗实习2</t>
  </si>
  <si>
    <t>+10</t>
  </si>
  <si>
    <t>0300002</t>
  </si>
  <si>
    <t>毕业设计</t>
  </si>
  <si>
    <t>专业实践课合计（第5、6学期）</t>
  </si>
  <si>
    <t>公共选修课</t>
  </si>
  <si>
    <t>2\3\4</t>
  </si>
  <si>
    <t>教务处</t>
  </si>
  <si>
    <t>专业选修课</t>
  </si>
  <si>
    <t>素质拓展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</si>
  <si>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</si>
  <si>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</si>
  <si>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</si>
  <si>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</si>
  <si>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</si>
  <si>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</si>
  <si>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</si>
  <si>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军训（入学教育）</t>
  </si>
  <si>
    <t>实践专用周</t>
  </si>
  <si>
    <t>理论教学周</t>
  </si>
  <si>
    <t>考试周</t>
  </si>
  <si>
    <t>机动、放假</t>
  </si>
  <si>
    <t>合计</t>
  </si>
  <si>
    <t>公共基础课程</t>
  </si>
  <si>
    <t>专业基础课程</t>
  </si>
  <si>
    <t>专业核心课程</t>
  </si>
  <si>
    <t>公共选修课程</t>
  </si>
  <si>
    <t>公共限选课</t>
  </si>
  <si>
    <t>专业选修课
(专业拓展课）</t>
  </si>
  <si>
    <t>/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</si>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</sst>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_ "/>
    <numFmt numFmtId="179" formatCode="0.0"/>
    <numFmt numFmtId="180" formatCode="0_ "/>
  </numFmts>
  <fonts count="35">
    <font>
      <sz val="11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Wingdings 2"/>
      <charset val="2"/>
    </font>
    <font>
      <b/>
      <vertAlign val="superscript"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41" applyNumberFormat="0" applyAlignment="0" applyProtection="0">
      <alignment vertical="center"/>
    </xf>
    <xf numFmtId="0" fontId="25" fillId="15" borderId="37" applyNumberFormat="0" applyAlignment="0" applyProtection="0">
      <alignment vertical="center"/>
    </xf>
    <xf numFmtId="0" fontId="26" fillId="16" borderId="4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>
      <alignment vertical="center"/>
    </xf>
    <xf numFmtId="49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 wrapText="1"/>
    </xf>
    <xf numFmtId="176" fontId="3" fillId="0" borderId="0" xfId="50" applyNumberFormat="1" applyFont="1" applyAlignment="1">
      <alignment horizontal="center" vertical="center"/>
    </xf>
    <xf numFmtId="0" fontId="3" fillId="0" borderId="0" xfId="50" applyFont="1">
      <alignment vertical="center"/>
    </xf>
    <xf numFmtId="0" fontId="4" fillId="0" borderId="0" xfId="50" applyFont="1" applyAlignment="1">
      <alignment horizontal="center" vertical="top"/>
    </xf>
    <xf numFmtId="0" fontId="4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top"/>
    </xf>
    <xf numFmtId="0" fontId="3" fillId="0" borderId="0" xfId="50" applyFont="1" applyAlignment="1">
      <alignment vertical="center"/>
    </xf>
    <xf numFmtId="0" fontId="4" fillId="0" borderId="0" xfId="50" applyFont="1" applyAlignment="1">
      <alignment vertical="center"/>
    </xf>
    <xf numFmtId="0" fontId="6" fillId="0" borderId="0" xfId="50" applyFont="1" applyAlignment="1">
      <alignment horizontal="center" vertical="top"/>
    </xf>
    <xf numFmtId="0" fontId="7" fillId="0" borderId="0" xfId="50" applyFont="1" applyAlignment="1">
      <alignment horizontal="center" vertical="center"/>
    </xf>
    <xf numFmtId="0" fontId="4" fillId="0" borderId="0" xfId="50" applyFont="1" applyAlignment="1">
      <alignment horizontal="left" vertical="top"/>
    </xf>
    <xf numFmtId="0" fontId="4" fillId="0" borderId="0" xfId="50" applyFont="1" applyAlignment="1">
      <alignment horizontal="left" vertical="center"/>
    </xf>
    <xf numFmtId="49" fontId="8" fillId="0" borderId="1" xfId="50" applyNumberFormat="1" applyFont="1" applyBorder="1" applyAlignment="1">
      <alignment horizontal="center" vertical="center" wrapText="1"/>
    </xf>
    <xf numFmtId="49" fontId="8" fillId="0" borderId="2" xfId="50" applyNumberFormat="1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49" fontId="9" fillId="0" borderId="3" xfId="50" applyNumberFormat="1" applyFont="1" applyBorder="1" applyAlignment="1">
      <alignment horizontal="center" vertical="center"/>
    </xf>
    <xf numFmtId="49" fontId="9" fillId="0" borderId="4" xfId="50" applyNumberFormat="1" applyFont="1" applyBorder="1" applyAlignment="1">
      <alignment horizontal="center" vertical="center"/>
    </xf>
    <xf numFmtId="49" fontId="9" fillId="0" borderId="4" xfId="50" applyNumberFormat="1" applyFont="1" applyBorder="1" applyAlignment="1">
      <alignment horizontal="center" vertical="center" wrapText="1"/>
    </xf>
    <xf numFmtId="0" fontId="9" fillId="0" borderId="5" xfId="50" applyFont="1" applyBorder="1" applyAlignment="1">
      <alignment horizontal="center" vertical="center" wrapText="1"/>
    </xf>
    <xf numFmtId="49" fontId="5" fillId="0" borderId="3" xfId="50" applyNumberFormat="1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/>
    </xf>
    <xf numFmtId="49" fontId="5" fillId="0" borderId="4" xfId="50" applyNumberFormat="1" applyFont="1" applyBorder="1" applyAlignment="1">
      <alignment horizontal="center" vertical="center"/>
    </xf>
    <xf numFmtId="0" fontId="5" fillId="2" borderId="6" xfId="50" applyFont="1" applyFill="1" applyBorder="1" applyAlignment="1">
      <alignment horizontal="right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right" vertical="center" wrapText="1"/>
    </xf>
    <xf numFmtId="49" fontId="5" fillId="0" borderId="8" xfId="50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/>
    </xf>
    <xf numFmtId="0" fontId="5" fillId="0" borderId="9" xfId="50" applyFont="1" applyBorder="1" applyAlignment="1">
      <alignment horizontal="center" vertical="center" wrapText="1"/>
    </xf>
    <xf numFmtId="49" fontId="5" fillId="0" borderId="10" xfId="50" applyNumberFormat="1" applyFont="1" applyBorder="1" applyAlignment="1">
      <alignment horizontal="center" vertical="center" wrapText="1"/>
    </xf>
    <xf numFmtId="49" fontId="5" fillId="0" borderId="9" xfId="50" applyNumberFormat="1" applyFont="1" applyBorder="1" applyAlignment="1">
      <alignment horizontal="center" vertical="center" wrapText="1"/>
    </xf>
    <xf numFmtId="0" fontId="5" fillId="0" borderId="9" xfId="50" applyFont="1" applyBorder="1" applyAlignment="1">
      <alignment horizontal="center" vertical="center"/>
    </xf>
    <xf numFmtId="0" fontId="5" fillId="3" borderId="11" xfId="50" applyFont="1" applyFill="1" applyBorder="1" applyAlignment="1">
      <alignment horizontal="right" vertical="center" wrapText="1"/>
    </xf>
    <xf numFmtId="0" fontId="5" fillId="3" borderId="12" xfId="50" applyFont="1" applyFill="1" applyBorder="1" applyAlignment="1">
      <alignment horizontal="center" vertical="center" wrapText="1"/>
    </xf>
    <xf numFmtId="0" fontId="5" fillId="3" borderId="12" xfId="50" applyFont="1" applyFill="1" applyBorder="1" applyAlignment="1">
      <alignment horizontal="right" vertical="center" wrapText="1"/>
    </xf>
    <xf numFmtId="0" fontId="5" fillId="3" borderId="13" xfId="50" applyFont="1" applyFill="1" applyBorder="1" applyAlignment="1">
      <alignment horizontal="right" vertical="center" wrapText="1"/>
    </xf>
    <xf numFmtId="0" fontId="5" fillId="3" borderId="14" xfId="50" applyFont="1" applyFill="1" applyBorder="1" applyAlignment="1">
      <alignment horizontal="center" vertical="center" wrapText="1"/>
    </xf>
    <xf numFmtId="0" fontId="5" fillId="3" borderId="14" xfId="50" applyFont="1" applyFill="1" applyBorder="1" applyAlignment="1">
      <alignment horizontal="right" vertical="center" wrapText="1"/>
    </xf>
    <xf numFmtId="0" fontId="5" fillId="3" borderId="15" xfId="50" applyFont="1" applyFill="1" applyBorder="1" applyAlignment="1">
      <alignment horizontal="right" vertical="center" wrapText="1"/>
    </xf>
    <xf numFmtId="0" fontId="5" fillId="3" borderId="16" xfId="50" applyFont="1" applyFill="1" applyBorder="1" applyAlignment="1">
      <alignment horizontal="center" vertical="center" wrapText="1"/>
    </xf>
    <xf numFmtId="0" fontId="5" fillId="3" borderId="16" xfId="50" applyFont="1" applyFill="1" applyBorder="1" applyAlignment="1">
      <alignment horizontal="right" vertical="center" wrapText="1"/>
    </xf>
    <xf numFmtId="49" fontId="9" fillId="0" borderId="17" xfId="50" applyNumberFormat="1" applyFont="1" applyBorder="1" applyAlignment="1">
      <alignment horizontal="center" vertical="center"/>
    </xf>
    <xf numFmtId="49" fontId="9" fillId="0" borderId="18" xfId="50" applyNumberFormat="1" applyFont="1" applyBorder="1" applyAlignment="1">
      <alignment horizontal="center" vertical="center" wrapText="1"/>
    </xf>
    <xf numFmtId="49" fontId="9" fillId="0" borderId="18" xfId="50" applyNumberFormat="1" applyFont="1" applyBorder="1" applyAlignment="1">
      <alignment horizontal="center" vertical="center"/>
    </xf>
    <xf numFmtId="0" fontId="9" fillId="0" borderId="18" xfId="50" applyFont="1" applyBorder="1" applyAlignment="1">
      <alignment horizontal="center" vertical="center" wrapText="1"/>
    </xf>
    <xf numFmtId="49" fontId="9" fillId="0" borderId="8" xfId="50" applyNumberFormat="1" applyFont="1" applyBorder="1" applyAlignment="1">
      <alignment horizontal="center" vertical="center"/>
    </xf>
    <xf numFmtId="49" fontId="5" fillId="0" borderId="8" xfId="50" applyNumberFormat="1" applyFont="1" applyBorder="1" applyAlignment="1">
      <alignment horizontal="center" vertical="center"/>
    </xf>
    <xf numFmtId="49" fontId="5" fillId="4" borderId="8" xfId="50" applyNumberFormat="1" applyFont="1" applyFill="1" applyBorder="1" applyAlignment="1">
      <alignment horizontal="center" vertical="center"/>
    </xf>
    <xf numFmtId="49" fontId="5" fillId="4" borderId="4" xfId="50" applyNumberFormat="1" applyFont="1" applyFill="1" applyBorder="1" applyAlignment="1">
      <alignment horizontal="center" vertical="center"/>
    </xf>
    <xf numFmtId="0" fontId="5" fillId="4" borderId="4" xfId="50" applyFont="1" applyFill="1" applyBorder="1" applyAlignment="1">
      <alignment horizontal="center" vertical="center"/>
    </xf>
    <xf numFmtId="49" fontId="5" fillId="4" borderId="4" xfId="50" applyNumberFormat="1" applyFont="1" applyFill="1" applyBorder="1" applyAlignment="1">
      <alignment horizontal="center" vertical="center" wrapText="1"/>
    </xf>
    <xf numFmtId="49" fontId="5" fillId="0" borderId="19" xfId="50" applyNumberFormat="1" applyFont="1" applyBorder="1" applyAlignment="1">
      <alignment horizontal="center" vertical="center"/>
    </xf>
    <xf numFmtId="0" fontId="5" fillId="0" borderId="20" xfId="5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0" borderId="5" xfId="5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21" xfId="5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5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17" xfId="50" applyFont="1" applyFill="1" applyBorder="1" applyAlignment="1">
      <alignment horizontal="right" vertical="center" wrapText="1"/>
    </xf>
    <xf numFmtId="0" fontId="5" fillId="3" borderId="18" xfId="50" applyFont="1" applyFill="1" applyBorder="1" applyAlignment="1">
      <alignment horizontal="center" vertical="center" wrapText="1"/>
    </xf>
    <xf numFmtId="0" fontId="5" fillId="3" borderId="18" xfId="50" applyFont="1" applyFill="1" applyBorder="1" applyAlignment="1">
      <alignment horizontal="right" vertical="center" wrapText="1"/>
    </xf>
    <xf numFmtId="0" fontId="5" fillId="3" borderId="3" xfId="50" applyFont="1" applyFill="1" applyBorder="1" applyAlignment="1">
      <alignment horizontal="right" vertical="center" wrapText="1"/>
    </xf>
    <xf numFmtId="0" fontId="5" fillId="3" borderId="4" xfId="50" applyFont="1" applyFill="1" applyBorder="1" applyAlignment="1">
      <alignment horizontal="center" vertical="center" wrapText="1"/>
    </xf>
    <xf numFmtId="0" fontId="5" fillId="3" borderId="4" xfId="50" applyFont="1" applyFill="1" applyBorder="1" applyAlignment="1">
      <alignment horizontal="right" vertical="center" wrapText="1"/>
    </xf>
    <xf numFmtId="0" fontId="5" fillId="3" borderId="22" xfId="50" applyFont="1" applyFill="1" applyBorder="1" applyAlignment="1">
      <alignment horizontal="right" vertical="center" wrapText="1"/>
    </xf>
    <xf numFmtId="0" fontId="5" fillId="3" borderId="20" xfId="50" applyFont="1" applyFill="1" applyBorder="1" applyAlignment="1">
      <alignment horizontal="center" vertical="center" wrapText="1"/>
    </xf>
    <xf numFmtId="0" fontId="5" fillId="3" borderId="20" xfId="50" applyFont="1" applyFill="1" applyBorder="1" applyAlignment="1">
      <alignment horizontal="right" vertical="center" wrapText="1"/>
    </xf>
    <xf numFmtId="49" fontId="5" fillId="4" borderId="3" xfId="50" applyNumberFormat="1" applyFont="1" applyFill="1" applyBorder="1" applyAlignment="1">
      <alignment horizontal="center" vertical="center"/>
    </xf>
    <xf numFmtId="0" fontId="5" fillId="4" borderId="4" xfId="50" applyFont="1" applyFill="1" applyBorder="1" applyAlignment="1">
      <alignment horizontal="center" vertical="center" wrapText="1"/>
    </xf>
    <xf numFmtId="49" fontId="4" fillId="0" borderId="8" xfId="50" applyNumberFormat="1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49" fontId="5" fillId="0" borderId="9" xfId="50" applyNumberFormat="1" applyFont="1" applyBorder="1" applyAlignment="1">
      <alignment horizontal="center" vertical="center"/>
    </xf>
    <xf numFmtId="49" fontId="4" fillId="0" borderId="0" xfId="50" applyNumberFormat="1" applyFont="1" applyAlignment="1">
      <alignment horizontal="center" vertical="center"/>
    </xf>
    <xf numFmtId="176" fontId="4" fillId="0" borderId="0" xfId="50" applyNumberFormat="1" applyFont="1" applyAlignment="1">
      <alignment horizontal="center" vertical="center"/>
    </xf>
    <xf numFmtId="176" fontId="8" fillId="0" borderId="2" xfId="50" applyNumberFormat="1" applyFont="1" applyBorder="1" applyAlignment="1">
      <alignment horizontal="center" vertical="center" wrapText="1"/>
    </xf>
    <xf numFmtId="0" fontId="8" fillId="0" borderId="23" xfId="50" applyFont="1" applyBorder="1" applyAlignment="1">
      <alignment horizontal="center" vertical="center" wrapText="1"/>
    </xf>
    <xf numFmtId="177" fontId="9" fillId="0" borderId="4" xfId="50" applyNumberFormat="1" applyFont="1" applyBorder="1" applyAlignment="1">
      <alignment horizontal="center" vertical="center"/>
    </xf>
    <xf numFmtId="176" fontId="9" fillId="0" borderId="4" xfId="50" applyNumberFormat="1" applyFont="1" applyBorder="1" applyAlignment="1">
      <alignment horizontal="center" vertical="center"/>
    </xf>
    <xf numFmtId="177" fontId="9" fillId="0" borderId="24" xfId="50" applyNumberFormat="1" applyFont="1" applyBorder="1" applyAlignment="1">
      <alignment horizontal="center" vertical="center"/>
    </xf>
    <xf numFmtId="177" fontId="5" fillId="0" borderId="4" xfId="50" applyNumberFormat="1" applyFont="1" applyBorder="1" applyAlignment="1">
      <alignment horizontal="center" vertical="center"/>
    </xf>
    <xf numFmtId="176" fontId="5" fillId="0" borderId="4" xfId="50" applyNumberFormat="1" applyFont="1" applyBorder="1" applyAlignment="1">
      <alignment horizontal="center" vertical="center"/>
    </xf>
    <xf numFmtId="177" fontId="5" fillId="0" borderId="24" xfId="50" applyNumberFormat="1" applyFont="1" applyBorder="1" applyAlignment="1">
      <alignment horizontal="center" vertical="center"/>
    </xf>
    <xf numFmtId="178" fontId="5" fillId="0" borderId="4" xfId="50" applyNumberFormat="1" applyFont="1" applyBorder="1" applyAlignment="1">
      <alignment horizontal="center" vertical="center"/>
    </xf>
    <xf numFmtId="0" fontId="5" fillId="0" borderId="24" xfId="50" applyFont="1" applyBorder="1" applyAlignment="1">
      <alignment horizontal="center" vertical="center" wrapText="1"/>
    </xf>
    <xf numFmtId="177" fontId="5" fillId="0" borderId="4" xfId="50" applyNumberFormat="1" applyFont="1" applyBorder="1" applyAlignment="1">
      <alignment horizontal="center" vertical="center" wrapText="1"/>
    </xf>
    <xf numFmtId="176" fontId="5" fillId="0" borderId="4" xfId="50" applyNumberFormat="1" applyFont="1" applyBorder="1" applyAlignment="1">
      <alignment horizontal="center" vertical="center" wrapText="1"/>
    </xf>
    <xf numFmtId="0" fontId="5" fillId="2" borderId="25" xfId="50" applyFont="1" applyFill="1" applyBorder="1" applyAlignment="1">
      <alignment horizontal="center" vertical="center" wrapText="1"/>
    </xf>
    <xf numFmtId="177" fontId="5" fillId="2" borderId="2" xfId="50" applyNumberFormat="1" applyFont="1" applyFill="1" applyBorder="1" applyAlignment="1">
      <alignment horizontal="center" vertical="center"/>
    </xf>
    <xf numFmtId="176" fontId="5" fillId="2" borderId="2" xfId="50" applyNumberFormat="1" applyFont="1" applyFill="1" applyBorder="1" applyAlignment="1">
      <alignment horizontal="center" vertical="center"/>
    </xf>
    <xf numFmtId="177" fontId="5" fillId="2" borderId="23" xfId="50" applyNumberFormat="1" applyFont="1" applyFill="1" applyBorder="1" applyAlignment="1">
      <alignment horizontal="center" vertical="center"/>
    </xf>
    <xf numFmtId="177" fontId="5" fillId="0" borderId="5" xfId="50" applyNumberFormat="1" applyFont="1" applyBorder="1" applyAlignment="1">
      <alignment horizontal="center" vertical="center"/>
    </xf>
    <xf numFmtId="176" fontId="5" fillId="0" borderId="5" xfId="50" applyNumberFormat="1" applyFont="1" applyBorder="1" applyAlignment="1">
      <alignment vertical="center"/>
    </xf>
    <xf numFmtId="177" fontId="5" fillId="0" borderId="5" xfId="50" applyNumberFormat="1" applyFont="1" applyBorder="1" applyAlignment="1">
      <alignment vertical="center"/>
    </xf>
    <xf numFmtId="177" fontId="5" fillId="0" borderId="26" xfId="50" applyNumberFormat="1" applyFont="1" applyBorder="1" applyAlignment="1">
      <alignment vertical="center"/>
    </xf>
    <xf numFmtId="176" fontId="5" fillId="0" borderId="4" xfId="50" applyNumberFormat="1" applyFont="1" applyBorder="1" applyAlignment="1">
      <alignment vertical="center"/>
    </xf>
    <xf numFmtId="177" fontId="5" fillId="0" borderId="4" xfId="50" applyNumberFormat="1" applyFont="1" applyBorder="1" applyAlignment="1">
      <alignment vertical="center"/>
    </xf>
    <xf numFmtId="177" fontId="5" fillId="0" borderId="24" xfId="5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179" fontId="5" fillId="0" borderId="4" xfId="0" applyNumberFormat="1" applyFont="1" applyBorder="1" applyAlignment="1">
      <alignment horizontal="center" vertical="center"/>
    </xf>
    <xf numFmtId="177" fontId="5" fillId="0" borderId="9" xfId="5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/>
    </xf>
    <xf numFmtId="179" fontId="5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77" fontId="5" fillId="0" borderId="27" xfId="50" applyNumberFormat="1" applyFont="1" applyBorder="1" applyAlignment="1">
      <alignment horizontal="center" vertical="center"/>
    </xf>
    <xf numFmtId="0" fontId="5" fillId="3" borderId="28" xfId="50" applyFont="1" applyFill="1" applyBorder="1" applyAlignment="1">
      <alignment horizontal="center" vertical="center" wrapText="1"/>
    </xf>
    <xf numFmtId="180" fontId="5" fillId="3" borderId="18" xfId="50" applyNumberFormat="1" applyFont="1" applyFill="1" applyBorder="1" applyAlignment="1">
      <alignment horizontal="center" vertical="center" wrapText="1"/>
    </xf>
    <xf numFmtId="178" fontId="5" fillId="3" borderId="18" xfId="50" applyNumberFormat="1" applyFont="1" applyFill="1" applyBorder="1" applyAlignment="1">
      <alignment horizontal="center" vertical="center" wrapText="1"/>
    </xf>
    <xf numFmtId="180" fontId="5" fillId="3" borderId="29" xfId="50" applyNumberFormat="1" applyFont="1" applyFill="1" applyBorder="1" applyAlignment="1">
      <alignment horizontal="center" vertical="center" wrapText="1"/>
    </xf>
    <xf numFmtId="0" fontId="5" fillId="3" borderId="30" xfId="50" applyFont="1" applyFill="1" applyBorder="1" applyAlignment="1">
      <alignment horizontal="center" vertical="center" wrapText="1"/>
    </xf>
    <xf numFmtId="180" fontId="5" fillId="3" borderId="4" xfId="50" applyNumberFormat="1" applyFont="1" applyFill="1" applyBorder="1" applyAlignment="1">
      <alignment horizontal="center" vertical="center"/>
    </xf>
    <xf numFmtId="178" fontId="5" fillId="3" borderId="4" xfId="50" applyNumberFormat="1" applyFont="1" applyFill="1" applyBorder="1" applyAlignment="1">
      <alignment horizontal="center" vertical="center"/>
    </xf>
    <xf numFmtId="180" fontId="5" fillId="3" borderId="24" xfId="50" applyNumberFormat="1" applyFont="1" applyFill="1" applyBorder="1" applyAlignment="1">
      <alignment horizontal="center" vertical="center"/>
    </xf>
    <xf numFmtId="0" fontId="5" fillId="3" borderId="31" xfId="50" applyFont="1" applyFill="1" applyBorder="1" applyAlignment="1">
      <alignment horizontal="center" vertical="center" wrapText="1"/>
    </xf>
    <xf numFmtId="178" fontId="5" fillId="3" borderId="20" xfId="50" applyNumberFormat="1" applyFont="1" applyFill="1" applyBorder="1" applyAlignment="1">
      <alignment horizontal="center" vertical="center"/>
    </xf>
    <xf numFmtId="180" fontId="5" fillId="3" borderId="20" xfId="50" applyNumberFormat="1" applyFont="1" applyFill="1" applyBorder="1" applyAlignment="1">
      <alignment horizontal="center" vertical="center"/>
    </xf>
    <xf numFmtId="180" fontId="5" fillId="3" borderId="32" xfId="50" applyNumberFormat="1" applyFont="1" applyFill="1" applyBorder="1" applyAlignment="1">
      <alignment horizontal="center" vertical="center"/>
    </xf>
    <xf numFmtId="176" fontId="9" fillId="0" borderId="18" xfId="50" applyNumberFormat="1" applyFont="1" applyBorder="1" applyAlignment="1">
      <alignment horizontal="center" vertical="center" wrapText="1"/>
    </xf>
    <xf numFmtId="177" fontId="9" fillId="0" borderId="18" xfId="50" applyNumberFormat="1" applyFont="1" applyBorder="1" applyAlignment="1">
      <alignment horizontal="center" vertical="center"/>
    </xf>
    <xf numFmtId="177" fontId="9" fillId="0" borderId="29" xfId="50" applyNumberFormat="1" applyFont="1" applyBorder="1" applyAlignment="1">
      <alignment horizontal="center" vertical="center"/>
    </xf>
    <xf numFmtId="177" fontId="5" fillId="4" borderId="4" xfId="50" applyNumberFormat="1" applyFont="1" applyFill="1" applyBorder="1" applyAlignment="1">
      <alignment horizontal="center" vertical="center"/>
    </xf>
    <xf numFmtId="176" fontId="5" fillId="4" borderId="4" xfId="50" applyNumberFormat="1" applyFont="1" applyFill="1" applyBorder="1" applyAlignment="1">
      <alignment horizontal="center" vertical="center"/>
    </xf>
    <xf numFmtId="177" fontId="5" fillId="4" borderId="24" xfId="50" applyNumberFormat="1" applyFont="1" applyFill="1" applyBorder="1" applyAlignment="1">
      <alignment horizontal="center" vertical="center"/>
    </xf>
    <xf numFmtId="0" fontId="5" fillId="0" borderId="32" xfId="5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179" fontId="5" fillId="4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178" fontId="5" fillId="3" borderId="4" xfId="50" applyNumberFormat="1" applyFont="1" applyFill="1" applyBorder="1" applyAlignment="1">
      <alignment horizontal="center" vertical="center" wrapText="1"/>
    </xf>
    <xf numFmtId="180" fontId="5" fillId="3" borderId="4" xfId="50" applyNumberFormat="1" applyFont="1" applyFill="1" applyBorder="1" applyAlignment="1">
      <alignment horizontal="center" vertical="center" wrapText="1"/>
    </xf>
    <xf numFmtId="180" fontId="5" fillId="3" borderId="24" xfId="50" applyNumberFormat="1" applyFont="1" applyFill="1" applyBorder="1" applyAlignment="1">
      <alignment horizontal="center" vertical="center" wrapText="1"/>
    </xf>
    <xf numFmtId="176" fontId="5" fillId="0" borderId="5" xfId="50" applyNumberFormat="1" applyFont="1" applyBorder="1" applyAlignment="1">
      <alignment horizontal="center" vertical="center"/>
    </xf>
    <xf numFmtId="177" fontId="5" fillId="0" borderId="26" xfId="50" applyNumberFormat="1" applyFont="1" applyBorder="1" applyAlignment="1">
      <alignment horizontal="center" vertical="center"/>
    </xf>
    <xf numFmtId="0" fontId="5" fillId="2" borderId="25" xfId="5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49" fontId="5" fillId="0" borderId="5" xfId="50" applyNumberFormat="1" applyFont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 wrapText="1"/>
    </xf>
    <xf numFmtId="49" fontId="5" fillId="0" borderId="33" xfId="50" applyNumberFormat="1" applyFont="1" applyBorder="1" applyAlignment="1">
      <alignment horizontal="center" vertical="center" wrapText="1"/>
    </xf>
    <xf numFmtId="49" fontId="4" fillId="0" borderId="10" xfId="5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50" applyFont="1" applyBorder="1" applyAlignment="1">
      <alignment vertical="center" wrapText="1"/>
    </xf>
    <xf numFmtId="0" fontId="5" fillId="0" borderId="4" xfId="50" applyFont="1" applyBorder="1" applyAlignment="1">
      <alignment vertical="center" wrapText="1"/>
    </xf>
    <xf numFmtId="49" fontId="5" fillId="0" borderId="33" xfId="50" applyNumberFormat="1" applyFont="1" applyBorder="1" applyAlignment="1">
      <alignment horizontal="center" vertical="center"/>
    </xf>
    <xf numFmtId="0" fontId="5" fillId="3" borderId="6" xfId="50" applyFont="1" applyFill="1" applyBorder="1" applyAlignment="1">
      <alignment horizontal="right" vertical="center" wrapText="1"/>
    </xf>
    <xf numFmtId="0" fontId="5" fillId="3" borderId="7" xfId="50" applyFont="1" applyFill="1" applyBorder="1" applyAlignment="1">
      <alignment horizontal="center" vertical="center" wrapText="1"/>
    </xf>
    <xf numFmtId="0" fontId="5" fillId="3" borderId="7" xfId="50" applyFont="1" applyFill="1" applyBorder="1" applyAlignment="1">
      <alignment horizontal="right" vertical="center" wrapText="1"/>
    </xf>
    <xf numFmtId="14" fontId="5" fillId="0" borderId="5" xfId="50" applyNumberFormat="1" applyFont="1" applyBorder="1" applyAlignment="1">
      <alignment horizontal="center" vertical="center" wrapText="1"/>
    </xf>
    <xf numFmtId="49" fontId="5" fillId="0" borderId="22" xfId="50" applyNumberFormat="1" applyFont="1" applyBorder="1" applyAlignment="1">
      <alignment horizontal="center" vertical="center"/>
    </xf>
    <xf numFmtId="49" fontId="5" fillId="0" borderId="20" xfId="50" applyNumberFormat="1" applyFont="1" applyBorder="1" applyAlignment="1">
      <alignment horizontal="center" vertical="center"/>
    </xf>
    <xf numFmtId="0" fontId="5" fillId="0" borderId="20" xfId="50" applyFont="1" applyBorder="1" applyAlignment="1">
      <alignment horizontal="center" vertical="center"/>
    </xf>
    <xf numFmtId="49" fontId="5" fillId="0" borderId="0" xfId="50" applyNumberFormat="1" applyFont="1" applyBorder="1" applyAlignment="1">
      <alignment horizontal="center" vertical="center"/>
    </xf>
    <xf numFmtId="0" fontId="5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49" fontId="8" fillId="5" borderId="34" xfId="50" applyNumberFormat="1" applyFont="1" applyFill="1" applyBorder="1" applyAlignment="1">
      <alignment horizontal="center" vertical="center"/>
    </xf>
    <xf numFmtId="49" fontId="8" fillId="5" borderId="35" xfId="50" applyNumberFormat="1" applyFont="1" applyFill="1" applyBorder="1" applyAlignment="1">
      <alignment horizontal="center" vertical="center"/>
    </xf>
    <xf numFmtId="0" fontId="11" fillId="4" borderId="17" xfId="50" applyFont="1" applyFill="1" applyBorder="1" applyAlignment="1">
      <alignment horizontal="center" vertical="center" wrapText="1"/>
    </xf>
    <xf numFmtId="0" fontId="11" fillId="4" borderId="18" xfId="50" applyFont="1" applyFill="1" applyBorder="1" applyAlignment="1">
      <alignment horizontal="center" vertical="center" wrapText="1"/>
    </xf>
    <xf numFmtId="180" fontId="11" fillId="4" borderId="18" xfId="50" applyNumberFormat="1" applyFont="1" applyFill="1" applyBorder="1" applyAlignment="1">
      <alignment horizontal="center" vertical="center" wrapText="1"/>
    </xf>
    <xf numFmtId="49" fontId="8" fillId="4" borderId="29" xfId="50" applyNumberFormat="1" applyFont="1" applyFill="1" applyBorder="1" applyAlignment="1">
      <alignment horizontal="center" vertical="center"/>
    </xf>
    <xf numFmtId="0" fontId="8" fillId="4" borderId="28" xfId="5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4" xfId="50" applyNumberFormat="1" applyFont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/>
    </xf>
    <xf numFmtId="180" fontId="4" fillId="0" borderId="4" xfId="13" applyNumberFormat="1" applyFont="1" applyBorder="1" applyAlignment="1">
      <alignment horizontal="center" vertical="center" wrapText="1"/>
    </xf>
    <xf numFmtId="10" fontId="4" fillId="0" borderId="4" xfId="50" applyNumberFormat="1" applyFont="1" applyBorder="1" applyAlignment="1">
      <alignment horizontal="center" vertical="center" wrapText="1"/>
    </xf>
    <xf numFmtId="178" fontId="4" fillId="0" borderId="24" xfId="13" applyNumberFormat="1" applyFont="1" applyBorder="1" applyAlignment="1">
      <alignment horizontal="center" vertical="center" wrapText="1"/>
    </xf>
    <xf numFmtId="0" fontId="5" fillId="4" borderId="30" xfId="50" applyFont="1" applyFill="1" applyBorder="1" applyAlignment="1">
      <alignment horizontal="center" vertical="center" wrapText="1"/>
    </xf>
    <xf numFmtId="180" fontId="3" fillId="0" borderId="4" xfId="50" applyNumberFormat="1" applyFont="1" applyBorder="1" applyAlignment="1">
      <alignment horizontal="center" vertical="center"/>
    </xf>
    <xf numFmtId="178" fontId="5" fillId="0" borderId="24" xfId="50" applyNumberFormat="1" applyFont="1" applyBorder="1" applyAlignment="1">
      <alignment horizontal="center" vertical="center"/>
    </xf>
    <xf numFmtId="177" fontId="4" fillId="0" borderId="4" xfId="50" applyNumberFormat="1" applyFont="1" applyBorder="1" applyAlignment="1">
      <alignment horizontal="center" vertical="center" wrapText="1"/>
    </xf>
    <xf numFmtId="180" fontId="4" fillId="0" borderId="4" xfId="50" applyNumberFormat="1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178" fontId="3" fillId="0" borderId="24" xfId="5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/>
    </xf>
    <xf numFmtId="177" fontId="3" fillId="0" borderId="20" xfId="5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center" vertical="center" wrapText="1"/>
    </xf>
    <xf numFmtId="49" fontId="5" fillId="4" borderId="31" xfId="50" applyNumberFormat="1" applyFont="1" applyFill="1" applyBorder="1" applyAlignment="1">
      <alignment horizontal="center" vertical="center"/>
    </xf>
    <xf numFmtId="177" fontId="5" fillId="0" borderId="9" xfId="50" applyNumberFormat="1" applyFont="1" applyBorder="1" applyAlignment="1">
      <alignment horizontal="center" vertical="center"/>
    </xf>
    <xf numFmtId="176" fontId="5" fillId="0" borderId="9" xfId="50" applyNumberFormat="1" applyFont="1" applyBorder="1" applyAlignment="1">
      <alignment horizontal="center" vertical="center"/>
    </xf>
    <xf numFmtId="177" fontId="5" fillId="0" borderId="24" xfId="50" applyNumberFormat="1" applyFont="1" applyFill="1" applyBorder="1" applyAlignment="1">
      <alignment horizontal="center" vertical="center"/>
    </xf>
    <xf numFmtId="177" fontId="5" fillId="4" borderId="27" xfId="50" applyNumberFormat="1" applyFont="1" applyFill="1" applyBorder="1" applyAlignment="1">
      <alignment horizontal="center" vertical="center"/>
    </xf>
    <xf numFmtId="180" fontId="5" fillId="3" borderId="18" xfId="50" applyNumberFormat="1" applyFont="1" applyFill="1" applyBorder="1" applyAlignment="1">
      <alignment horizontal="center" vertical="center"/>
    </xf>
    <xf numFmtId="178" fontId="5" fillId="3" borderId="18" xfId="50" applyNumberFormat="1" applyFont="1" applyFill="1" applyBorder="1" applyAlignment="1">
      <alignment horizontal="center" vertical="center"/>
    </xf>
    <xf numFmtId="180" fontId="5" fillId="3" borderId="29" xfId="50" applyNumberFormat="1" applyFont="1" applyFill="1" applyBorder="1" applyAlignment="1">
      <alignment horizontal="center" vertical="center"/>
    </xf>
    <xf numFmtId="0" fontId="5" fillId="0" borderId="26" xfId="50" applyFont="1" applyBorder="1" applyAlignment="1">
      <alignment horizontal="center" vertical="center" wrapText="1"/>
    </xf>
    <xf numFmtId="0" fontId="5" fillId="0" borderId="27" xfId="50" applyFont="1" applyBorder="1" applyAlignment="1">
      <alignment horizontal="center" vertical="center" wrapText="1"/>
    </xf>
    <xf numFmtId="0" fontId="5" fillId="3" borderId="25" xfId="50" applyFont="1" applyFill="1" applyBorder="1" applyAlignment="1">
      <alignment horizontal="center" vertical="center" wrapText="1"/>
    </xf>
    <xf numFmtId="180" fontId="5" fillId="3" borderId="2" xfId="50" applyNumberFormat="1" applyFont="1" applyFill="1" applyBorder="1" applyAlignment="1">
      <alignment horizontal="center" vertical="center" wrapText="1"/>
    </xf>
    <xf numFmtId="178" fontId="5" fillId="3" borderId="2" xfId="50" applyNumberFormat="1" applyFont="1" applyFill="1" applyBorder="1" applyAlignment="1">
      <alignment horizontal="center" vertical="center" wrapText="1"/>
    </xf>
    <xf numFmtId="180" fontId="5" fillId="3" borderId="23" xfId="50" applyNumberFormat="1" applyFont="1" applyFill="1" applyBorder="1" applyAlignment="1">
      <alignment horizontal="center" vertical="center" wrapText="1"/>
    </xf>
    <xf numFmtId="177" fontId="5" fillId="0" borderId="5" xfId="50" applyNumberFormat="1" applyFont="1" applyBorder="1" applyAlignment="1">
      <alignment horizontal="center" vertical="center" wrapText="1"/>
    </xf>
    <xf numFmtId="177" fontId="5" fillId="0" borderId="26" xfId="50" applyNumberFormat="1" applyFont="1" applyBorder="1" applyAlignment="1">
      <alignment horizontal="center" vertical="center" wrapText="1"/>
    </xf>
    <xf numFmtId="180" fontId="5" fillId="0" borderId="4" xfId="50" applyNumberFormat="1" applyFont="1" applyBorder="1" applyAlignment="1">
      <alignment horizontal="center" vertical="center"/>
    </xf>
    <xf numFmtId="180" fontId="5" fillId="0" borderId="4" xfId="50" applyNumberFormat="1" applyFont="1" applyBorder="1" applyAlignment="1">
      <alignment horizontal="center" vertical="center" wrapText="1"/>
    </xf>
    <xf numFmtId="177" fontId="5" fillId="0" borderId="24" xfId="50" applyNumberFormat="1" applyFont="1" applyBorder="1" applyAlignment="1">
      <alignment horizontal="center" vertical="center" wrapText="1"/>
    </xf>
    <xf numFmtId="177" fontId="5" fillId="0" borderId="20" xfId="50" applyNumberFormat="1" applyFont="1" applyBorder="1" applyAlignment="1">
      <alignment horizontal="center" vertical="center"/>
    </xf>
    <xf numFmtId="176" fontId="5" fillId="0" borderId="20" xfId="50" applyNumberFormat="1" applyFont="1" applyBorder="1" applyAlignment="1">
      <alignment horizontal="center" vertical="center"/>
    </xf>
    <xf numFmtId="177" fontId="5" fillId="0" borderId="20" xfId="50" applyNumberFormat="1" applyFont="1" applyBorder="1" applyAlignment="1">
      <alignment horizontal="center" vertical="center" wrapText="1"/>
    </xf>
    <xf numFmtId="177" fontId="5" fillId="0" borderId="32" xfId="50" applyNumberFormat="1" applyFont="1" applyBorder="1" applyAlignment="1">
      <alignment horizontal="center" vertical="center" wrapText="1"/>
    </xf>
    <xf numFmtId="176" fontId="5" fillId="0" borderId="0" xfId="50" applyNumberFormat="1" applyFont="1" applyBorder="1" applyAlignment="1">
      <alignment horizontal="center" vertical="center"/>
    </xf>
    <xf numFmtId="49" fontId="8" fillId="5" borderId="36" xfId="50" applyNumberFormat="1" applyFont="1" applyFill="1" applyBorder="1" applyAlignment="1">
      <alignment horizontal="center" vertical="center"/>
    </xf>
    <xf numFmtId="0" fontId="8" fillId="4" borderId="18" xfId="50" applyFont="1" applyFill="1" applyBorder="1" applyAlignment="1">
      <alignment horizontal="center" vertical="center" wrapText="1"/>
    </xf>
    <xf numFmtId="0" fontId="8" fillId="4" borderId="29" xfId="50" applyFont="1" applyFill="1" applyBorder="1" applyAlignment="1">
      <alignment horizontal="center" vertical="center" wrapText="1"/>
    </xf>
    <xf numFmtId="177" fontId="5" fillId="4" borderId="20" xfId="50" applyNumberFormat="1" applyFont="1" applyFill="1" applyBorder="1" applyAlignment="1">
      <alignment horizontal="center" vertical="center"/>
    </xf>
    <xf numFmtId="177" fontId="5" fillId="4" borderId="32" xfId="50" applyNumberFormat="1" applyFont="1" applyFill="1" applyBorder="1" applyAlignment="1">
      <alignment horizontal="center" vertical="center"/>
    </xf>
    <xf numFmtId="0" fontId="5" fillId="0" borderId="4" xfId="5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11.70.123.58/admin/pygcgl/jxjhgl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showGridLines="0" tabSelected="1" topLeftCell="A83" workbookViewId="0">
      <pane xSplit="27915" topLeftCell="AA1" activePane="topLeft"/>
      <selection activeCell="A16" sqref="A16:N99"/>
      <selection pane="topRight"/>
    </sheetView>
  </sheetViews>
  <sheetFormatPr defaultColWidth="9" defaultRowHeight="13.2"/>
  <cols>
    <col min="1" max="1" width="4.12962962962963" style="3" customWidth="1"/>
    <col min="2" max="2" width="9.87962962962963" style="3" customWidth="1"/>
    <col min="3" max="3" width="18.75" style="4" customWidth="1"/>
    <col min="4" max="4" width="7.62962962962963" style="4" customWidth="1"/>
    <col min="5" max="5" width="11.1296296296296" style="4" customWidth="1"/>
    <col min="6" max="6" width="10.1296296296296" style="4" customWidth="1"/>
    <col min="7" max="7" width="12" style="4" customWidth="1"/>
    <col min="8" max="8" width="16.1296296296296" style="5" customWidth="1"/>
    <col min="9" max="9" width="5.75" style="3" customWidth="1"/>
    <col min="10" max="10" width="5.11111111111111" style="4" customWidth="1"/>
    <col min="11" max="11" width="5.75" style="6" customWidth="1"/>
    <col min="12" max="12" width="5.87962962962963" style="4" customWidth="1"/>
    <col min="13" max="14" width="6.12962962962963" style="4" customWidth="1"/>
    <col min="15" max="247" width="9" style="7"/>
    <col min="248" max="248" width="1.37962962962963" style="7" customWidth="1"/>
    <col min="249" max="249" width="3.75" style="7" customWidth="1"/>
    <col min="250" max="250" width="21.5" style="7" customWidth="1"/>
    <col min="251" max="251" width="9.12962962962963" style="7" customWidth="1"/>
    <col min="252" max="252" width="10.8796296296296" style="7" customWidth="1"/>
    <col min="253" max="253" width="8.25" style="7" customWidth="1"/>
    <col min="254" max="254" width="4.87962962962963" style="7" customWidth="1"/>
    <col min="255" max="255" width="12.8796296296296" style="7" customWidth="1"/>
    <col min="256" max="256" width="6.62962962962963" style="7" customWidth="1"/>
    <col min="257" max="257" width="4.75" style="7" customWidth="1"/>
    <col min="258" max="258" width="5.12962962962963" style="7" customWidth="1"/>
    <col min="259" max="259" width="5.75" style="7" customWidth="1"/>
    <col min="260" max="261" width="8.75" style="7" customWidth="1"/>
    <col min="262" max="262" width="6.75" style="7" customWidth="1"/>
    <col min="263" max="503" width="9" style="7"/>
    <col min="504" max="504" width="1.37962962962963" style="7" customWidth="1"/>
    <col min="505" max="505" width="3.75" style="7" customWidth="1"/>
    <col min="506" max="506" width="21.5" style="7" customWidth="1"/>
    <col min="507" max="507" width="9.12962962962963" style="7" customWidth="1"/>
    <col min="508" max="508" width="10.8796296296296" style="7" customWidth="1"/>
    <col min="509" max="509" width="8.25" style="7" customWidth="1"/>
    <col min="510" max="510" width="4.87962962962963" style="7" customWidth="1"/>
    <col min="511" max="511" width="12.8796296296296" style="7" customWidth="1"/>
    <col min="512" max="512" width="6.62962962962963" style="7" customWidth="1"/>
    <col min="513" max="513" width="4.75" style="7" customWidth="1"/>
    <col min="514" max="514" width="5.12962962962963" style="7" customWidth="1"/>
    <col min="515" max="515" width="5.75" style="7" customWidth="1"/>
    <col min="516" max="517" width="8.75" style="7" customWidth="1"/>
    <col min="518" max="518" width="6.75" style="7" customWidth="1"/>
    <col min="519" max="759" width="9" style="7"/>
    <col min="760" max="760" width="1.37962962962963" style="7" customWidth="1"/>
    <col min="761" max="761" width="3.75" style="7" customWidth="1"/>
    <col min="762" max="762" width="21.5" style="7" customWidth="1"/>
    <col min="763" max="763" width="9.12962962962963" style="7" customWidth="1"/>
    <col min="764" max="764" width="10.8796296296296" style="7" customWidth="1"/>
    <col min="765" max="765" width="8.25" style="7" customWidth="1"/>
    <col min="766" max="766" width="4.87962962962963" style="7" customWidth="1"/>
    <col min="767" max="767" width="12.8796296296296" style="7" customWidth="1"/>
    <col min="768" max="768" width="6.62962962962963" style="7" customWidth="1"/>
    <col min="769" max="769" width="4.75" style="7" customWidth="1"/>
    <col min="770" max="770" width="5.12962962962963" style="7" customWidth="1"/>
    <col min="771" max="771" width="5.75" style="7" customWidth="1"/>
    <col min="772" max="773" width="8.75" style="7" customWidth="1"/>
    <col min="774" max="774" width="6.75" style="7" customWidth="1"/>
    <col min="775" max="1015" width="9" style="7"/>
    <col min="1016" max="1016" width="1.37962962962963" style="7" customWidth="1"/>
    <col min="1017" max="1017" width="3.75" style="7" customWidth="1"/>
    <col min="1018" max="1018" width="21.5" style="7" customWidth="1"/>
    <col min="1019" max="1019" width="9.12962962962963" style="7" customWidth="1"/>
    <col min="1020" max="1020" width="10.8796296296296" style="7" customWidth="1"/>
    <col min="1021" max="1021" width="8.25" style="7" customWidth="1"/>
    <col min="1022" max="1022" width="4.87962962962963" style="7" customWidth="1"/>
    <col min="1023" max="1023" width="12.8796296296296" style="7" customWidth="1"/>
    <col min="1024" max="1024" width="6.62962962962963" style="7" customWidth="1"/>
    <col min="1025" max="1025" width="4.75" style="7" customWidth="1"/>
    <col min="1026" max="1026" width="5.12962962962963" style="7" customWidth="1"/>
    <col min="1027" max="1027" width="5.75" style="7" customWidth="1"/>
    <col min="1028" max="1029" width="8.75" style="7" customWidth="1"/>
    <col min="1030" max="1030" width="6.75" style="7" customWidth="1"/>
    <col min="1031" max="1271" width="9" style="7"/>
    <col min="1272" max="1272" width="1.37962962962963" style="7" customWidth="1"/>
    <col min="1273" max="1273" width="3.75" style="7" customWidth="1"/>
    <col min="1274" max="1274" width="21.5" style="7" customWidth="1"/>
    <col min="1275" max="1275" width="9.12962962962963" style="7" customWidth="1"/>
    <col min="1276" max="1276" width="10.8796296296296" style="7" customWidth="1"/>
    <col min="1277" max="1277" width="8.25" style="7" customWidth="1"/>
    <col min="1278" max="1278" width="4.87962962962963" style="7" customWidth="1"/>
    <col min="1279" max="1279" width="12.8796296296296" style="7" customWidth="1"/>
    <col min="1280" max="1280" width="6.62962962962963" style="7" customWidth="1"/>
    <col min="1281" max="1281" width="4.75" style="7" customWidth="1"/>
    <col min="1282" max="1282" width="5.12962962962963" style="7" customWidth="1"/>
    <col min="1283" max="1283" width="5.75" style="7" customWidth="1"/>
    <col min="1284" max="1285" width="8.75" style="7" customWidth="1"/>
    <col min="1286" max="1286" width="6.75" style="7" customWidth="1"/>
    <col min="1287" max="1527" width="9" style="7"/>
    <col min="1528" max="1528" width="1.37962962962963" style="7" customWidth="1"/>
    <col min="1529" max="1529" width="3.75" style="7" customWidth="1"/>
    <col min="1530" max="1530" width="21.5" style="7" customWidth="1"/>
    <col min="1531" max="1531" width="9.12962962962963" style="7" customWidth="1"/>
    <col min="1532" max="1532" width="10.8796296296296" style="7" customWidth="1"/>
    <col min="1533" max="1533" width="8.25" style="7" customWidth="1"/>
    <col min="1534" max="1534" width="4.87962962962963" style="7" customWidth="1"/>
    <col min="1535" max="1535" width="12.8796296296296" style="7" customWidth="1"/>
    <col min="1536" max="1536" width="6.62962962962963" style="7" customWidth="1"/>
    <col min="1537" max="1537" width="4.75" style="7" customWidth="1"/>
    <col min="1538" max="1538" width="5.12962962962963" style="7" customWidth="1"/>
    <col min="1539" max="1539" width="5.75" style="7" customWidth="1"/>
    <col min="1540" max="1541" width="8.75" style="7" customWidth="1"/>
    <col min="1542" max="1542" width="6.75" style="7" customWidth="1"/>
    <col min="1543" max="1783" width="9" style="7"/>
    <col min="1784" max="1784" width="1.37962962962963" style="7" customWidth="1"/>
    <col min="1785" max="1785" width="3.75" style="7" customWidth="1"/>
    <col min="1786" max="1786" width="21.5" style="7" customWidth="1"/>
    <col min="1787" max="1787" width="9.12962962962963" style="7" customWidth="1"/>
    <col min="1788" max="1788" width="10.8796296296296" style="7" customWidth="1"/>
    <col min="1789" max="1789" width="8.25" style="7" customWidth="1"/>
    <col min="1790" max="1790" width="4.87962962962963" style="7" customWidth="1"/>
    <col min="1791" max="1791" width="12.8796296296296" style="7" customWidth="1"/>
    <col min="1792" max="1792" width="6.62962962962963" style="7" customWidth="1"/>
    <col min="1793" max="1793" width="4.75" style="7" customWidth="1"/>
    <col min="1794" max="1794" width="5.12962962962963" style="7" customWidth="1"/>
    <col min="1795" max="1795" width="5.75" style="7" customWidth="1"/>
    <col min="1796" max="1797" width="8.75" style="7" customWidth="1"/>
    <col min="1798" max="1798" width="6.75" style="7" customWidth="1"/>
    <col min="1799" max="2039" width="9" style="7"/>
    <col min="2040" max="2040" width="1.37962962962963" style="7" customWidth="1"/>
    <col min="2041" max="2041" width="3.75" style="7" customWidth="1"/>
    <col min="2042" max="2042" width="21.5" style="7" customWidth="1"/>
    <col min="2043" max="2043" width="9.12962962962963" style="7" customWidth="1"/>
    <col min="2044" max="2044" width="10.8796296296296" style="7" customWidth="1"/>
    <col min="2045" max="2045" width="8.25" style="7" customWidth="1"/>
    <col min="2046" max="2046" width="4.87962962962963" style="7" customWidth="1"/>
    <col min="2047" max="2047" width="12.8796296296296" style="7" customWidth="1"/>
    <col min="2048" max="2048" width="6.62962962962963" style="7" customWidth="1"/>
    <col min="2049" max="2049" width="4.75" style="7" customWidth="1"/>
    <col min="2050" max="2050" width="5.12962962962963" style="7" customWidth="1"/>
    <col min="2051" max="2051" width="5.75" style="7" customWidth="1"/>
    <col min="2052" max="2053" width="8.75" style="7" customWidth="1"/>
    <col min="2054" max="2054" width="6.75" style="7" customWidth="1"/>
    <col min="2055" max="2295" width="9" style="7"/>
    <col min="2296" max="2296" width="1.37962962962963" style="7" customWidth="1"/>
    <col min="2297" max="2297" width="3.75" style="7" customWidth="1"/>
    <col min="2298" max="2298" width="21.5" style="7" customWidth="1"/>
    <col min="2299" max="2299" width="9.12962962962963" style="7" customWidth="1"/>
    <col min="2300" max="2300" width="10.8796296296296" style="7" customWidth="1"/>
    <col min="2301" max="2301" width="8.25" style="7" customWidth="1"/>
    <col min="2302" max="2302" width="4.87962962962963" style="7" customWidth="1"/>
    <col min="2303" max="2303" width="12.8796296296296" style="7" customWidth="1"/>
    <col min="2304" max="2304" width="6.62962962962963" style="7" customWidth="1"/>
    <col min="2305" max="2305" width="4.75" style="7" customWidth="1"/>
    <col min="2306" max="2306" width="5.12962962962963" style="7" customWidth="1"/>
    <col min="2307" max="2307" width="5.75" style="7" customWidth="1"/>
    <col min="2308" max="2309" width="8.75" style="7" customWidth="1"/>
    <col min="2310" max="2310" width="6.75" style="7" customWidth="1"/>
    <col min="2311" max="2551" width="9" style="7"/>
    <col min="2552" max="2552" width="1.37962962962963" style="7" customWidth="1"/>
    <col min="2553" max="2553" width="3.75" style="7" customWidth="1"/>
    <col min="2554" max="2554" width="21.5" style="7" customWidth="1"/>
    <col min="2555" max="2555" width="9.12962962962963" style="7" customWidth="1"/>
    <col min="2556" max="2556" width="10.8796296296296" style="7" customWidth="1"/>
    <col min="2557" max="2557" width="8.25" style="7" customWidth="1"/>
    <col min="2558" max="2558" width="4.87962962962963" style="7" customWidth="1"/>
    <col min="2559" max="2559" width="12.8796296296296" style="7" customWidth="1"/>
    <col min="2560" max="2560" width="6.62962962962963" style="7" customWidth="1"/>
    <col min="2561" max="2561" width="4.75" style="7" customWidth="1"/>
    <col min="2562" max="2562" width="5.12962962962963" style="7" customWidth="1"/>
    <col min="2563" max="2563" width="5.75" style="7" customWidth="1"/>
    <col min="2564" max="2565" width="8.75" style="7" customWidth="1"/>
    <col min="2566" max="2566" width="6.75" style="7" customWidth="1"/>
    <col min="2567" max="2807" width="9" style="7"/>
    <col min="2808" max="2808" width="1.37962962962963" style="7" customWidth="1"/>
    <col min="2809" max="2809" width="3.75" style="7" customWidth="1"/>
    <col min="2810" max="2810" width="21.5" style="7" customWidth="1"/>
    <col min="2811" max="2811" width="9.12962962962963" style="7" customWidth="1"/>
    <col min="2812" max="2812" width="10.8796296296296" style="7" customWidth="1"/>
    <col min="2813" max="2813" width="8.25" style="7" customWidth="1"/>
    <col min="2814" max="2814" width="4.87962962962963" style="7" customWidth="1"/>
    <col min="2815" max="2815" width="12.8796296296296" style="7" customWidth="1"/>
    <col min="2816" max="2816" width="6.62962962962963" style="7" customWidth="1"/>
    <col min="2817" max="2817" width="4.75" style="7" customWidth="1"/>
    <col min="2818" max="2818" width="5.12962962962963" style="7" customWidth="1"/>
    <col min="2819" max="2819" width="5.75" style="7" customWidth="1"/>
    <col min="2820" max="2821" width="8.75" style="7" customWidth="1"/>
    <col min="2822" max="2822" width="6.75" style="7" customWidth="1"/>
    <col min="2823" max="3063" width="9" style="7"/>
    <col min="3064" max="3064" width="1.37962962962963" style="7" customWidth="1"/>
    <col min="3065" max="3065" width="3.75" style="7" customWidth="1"/>
    <col min="3066" max="3066" width="21.5" style="7" customWidth="1"/>
    <col min="3067" max="3067" width="9.12962962962963" style="7" customWidth="1"/>
    <col min="3068" max="3068" width="10.8796296296296" style="7" customWidth="1"/>
    <col min="3069" max="3069" width="8.25" style="7" customWidth="1"/>
    <col min="3070" max="3070" width="4.87962962962963" style="7" customWidth="1"/>
    <col min="3071" max="3071" width="12.8796296296296" style="7" customWidth="1"/>
    <col min="3072" max="3072" width="6.62962962962963" style="7" customWidth="1"/>
    <col min="3073" max="3073" width="4.75" style="7" customWidth="1"/>
    <col min="3074" max="3074" width="5.12962962962963" style="7" customWidth="1"/>
    <col min="3075" max="3075" width="5.75" style="7" customWidth="1"/>
    <col min="3076" max="3077" width="8.75" style="7" customWidth="1"/>
    <col min="3078" max="3078" width="6.75" style="7" customWidth="1"/>
    <col min="3079" max="3319" width="9" style="7"/>
    <col min="3320" max="3320" width="1.37962962962963" style="7" customWidth="1"/>
    <col min="3321" max="3321" width="3.75" style="7" customWidth="1"/>
    <col min="3322" max="3322" width="21.5" style="7" customWidth="1"/>
    <col min="3323" max="3323" width="9.12962962962963" style="7" customWidth="1"/>
    <col min="3324" max="3324" width="10.8796296296296" style="7" customWidth="1"/>
    <col min="3325" max="3325" width="8.25" style="7" customWidth="1"/>
    <col min="3326" max="3326" width="4.87962962962963" style="7" customWidth="1"/>
    <col min="3327" max="3327" width="12.8796296296296" style="7" customWidth="1"/>
    <col min="3328" max="3328" width="6.62962962962963" style="7" customWidth="1"/>
    <col min="3329" max="3329" width="4.75" style="7" customWidth="1"/>
    <col min="3330" max="3330" width="5.12962962962963" style="7" customWidth="1"/>
    <col min="3331" max="3331" width="5.75" style="7" customWidth="1"/>
    <col min="3332" max="3333" width="8.75" style="7" customWidth="1"/>
    <col min="3334" max="3334" width="6.75" style="7" customWidth="1"/>
    <col min="3335" max="3575" width="9" style="7"/>
    <col min="3576" max="3576" width="1.37962962962963" style="7" customWidth="1"/>
    <col min="3577" max="3577" width="3.75" style="7" customWidth="1"/>
    <col min="3578" max="3578" width="21.5" style="7" customWidth="1"/>
    <col min="3579" max="3579" width="9.12962962962963" style="7" customWidth="1"/>
    <col min="3580" max="3580" width="10.8796296296296" style="7" customWidth="1"/>
    <col min="3581" max="3581" width="8.25" style="7" customWidth="1"/>
    <col min="3582" max="3582" width="4.87962962962963" style="7" customWidth="1"/>
    <col min="3583" max="3583" width="12.8796296296296" style="7" customWidth="1"/>
    <col min="3584" max="3584" width="6.62962962962963" style="7" customWidth="1"/>
    <col min="3585" max="3585" width="4.75" style="7" customWidth="1"/>
    <col min="3586" max="3586" width="5.12962962962963" style="7" customWidth="1"/>
    <col min="3587" max="3587" width="5.75" style="7" customWidth="1"/>
    <col min="3588" max="3589" width="8.75" style="7" customWidth="1"/>
    <col min="3590" max="3590" width="6.75" style="7" customWidth="1"/>
    <col min="3591" max="3831" width="9" style="7"/>
    <col min="3832" max="3832" width="1.37962962962963" style="7" customWidth="1"/>
    <col min="3833" max="3833" width="3.75" style="7" customWidth="1"/>
    <col min="3834" max="3834" width="21.5" style="7" customWidth="1"/>
    <col min="3835" max="3835" width="9.12962962962963" style="7" customWidth="1"/>
    <col min="3836" max="3836" width="10.8796296296296" style="7" customWidth="1"/>
    <col min="3837" max="3837" width="8.25" style="7" customWidth="1"/>
    <col min="3838" max="3838" width="4.87962962962963" style="7" customWidth="1"/>
    <col min="3839" max="3839" width="12.8796296296296" style="7" customWidth="1"/>
    <col min="3840" max="3840" width="6.62962962962963" style="7" customWidth="1"/>
    <col min="3841" max="3841" width="4.75" style="7" customWidth="1"/>
    <col min="3842" max="3842" width="5.12962962962963" style="7" customWidth="1"/>
    <col min="3843" max="3843" width="5.75" style="7" customWidth="1"/>
    <col min="3844" max="3845" width="8.75" style="7" customWidth="1"/>
    <col min="3846" max="3846" width="6.75" style="7" customWidth="1"/>
    <col min="3847" max="4087" width="9" style="7"/>
    <col min="4088" max="4088" width="1.37962962962963" style="7" customWidth="1"/>
    <col min="4089" max="4089" width="3.75" style="7" customWidth="1"/>
    <col min="4090" max="4090" width="21.5" style="7" customWidth="1"/>
    <col min="4091" max="4091" width="9.12962962962963" style="7" customWidth="1"/>
    <col min="4092" max="4092" width="10.8796296296296" style="7" customWidth="1"/>
    <col min="4093" max="4093" width="8.25" style="7" customWidth="1"/>
    <col min="4094" max="4094" width="4.87962962962963" style="7" customWidth="1"/>
    <col min="4095" max="4095" width="12.8796296296296" style="7" customWidth="1"/>
    <col min="4096" max="4096" width="6.62962962962963" style="7" customWidth="1"/>
    <col min="4097" max="4097" width="4.75" style="7" customWidth="1"/>
    <col min="4098" max="4098" width="5.12962962962963" style="7" customWidth="1"/>
    <col min="4099" max="4099" width="5.75" style="7" customWidth="1"/>
    <col min="4100" max="4101" width="8.75" style="7" customWidth="1"/>
    <col min="4102" max="4102" width="6.75" style="7" customWidth="1"/>
    <col min="4103" max="4343" width="9" style="7"/>
    <col min="4344" max="4344" width="1.37962962962963" style="7" customWidth="1"/>
    <col min="4345" max="4345" width="3.75" style="7" customWidth="1"/>
    <col min="4346" max="4346" width="21.5" style="7" customWidth="1"/>
    <col min="4347" max="4347" width="9.12962962962963" style="7" customWidth="1"/>
    <col min="4348" max="4348" width="10.8796296296296" style="7" customWidth="1"/>
    <col min="4349" max="4349" width="8.25" style="7" customWidth="1"/>
    <col min="4350" max="4350" width="4.87962962962963" style="7" customWidth="1"/>
    <col min="4351" max="4351" width="12.8796296296296" style="7" customWidth="1"/>
    <col min="4352" max="4352" width="6.62962962962963" style="7" customWidth="1"/>
    <col min="4353" max="4353" width="4.75" style="7" customWidth="1"/>
    <col min="4354" max="4354" width="5.12962962962963" style="7" customWidth="1"/>
    <col min="4355" max="4355" width="5.75" style="7" customWidth="1"/>
    <col min="4356" max="4357" width="8.75" style="7" customWidth="1"/>
    <col min="4358" max="4358" width="6.75" style="7" customWidth="1"/>
    <col min="4359" max="4599" width="9" style="7"/>
    <col min="4600" max="4600" width="1.37962962962963" style="7" customWidth="1"/>
    <col min="4601" max="4601" width="3.75" style="7" customWidth="1"/>
    <col min="4602" max="4602" width="21.5" style="7" customWidth="1"/>
    <col min="4603" max="4603" width="9.12962962962963" style="7" customWidth="1"/>
    <col min="4604" max="4604" width="10.8796296296296" style="7" customWidth="1"/>
    <col min="4605" max="4605" width="8.25" style="7" customWidth="1"/>
    <col min="4606" max="4606" width="4.87962962962963" style="7" customWidth="1"/>
    <col min="4607" max="4607" width="12.8796296296296" style="7" customWidth="1"/>
    <col min="4608" max="4608" width="6.62962962962963" style="7" customWidth="1"/>
    <col min="4609" max="4609" width="4.75" style="7" customWidth="1"/>
    <col min="4610" max="4610" width="5.12962962962963" style="7" customWidth="1"/>
    <col min="4611" max="4611" width="5.75" style="7" customWidth="1"/>
    <col min="4612" max="4613" width="8.75" style="7" customWidth="1"/>
    <col min="4614" max="4614" width="6.75" style="7" customWidth="1"/>
    <col min="4615" max="4855" width="9" style="7"/>
    <col min="4856" max="4856" width="1.37962962962963" style="7" customWidth="1"/>
    <col min="4857" max="4857" width="3.75" style="7" customWidth="1"/>
    <col min="4858" max="4858" width="21.5" style="7" customWidth="1"/>
    <col min="4859" max="4859" width="9.12962962962963" style="7" customWidth="1"/>
    <col min="4860" max="4860" width="10.8796296296296" style="7" customWidth="1"/>
    <col min="4861" max="4861" width="8.25" style="7" customWidth="1"/>
    <col min="4862" max="4862" width="4.87962962962963" style="7" customWidth="1"/>
    <col min="4863" max="4863" width="12.8796296296296" style="7" customWidth="1"/>
    <col min="4864" max="4864" width="6.62962962962963" style="7" customWidth="1"/>
    <col min="4865" max="4865" width="4.75" style="7" customWidth="1"/>
    <col min="4866" max="4866" width="5.12962962962963" style="7" customWidth="1"/>
    <col min="4867" max="4867" width="5.75" style="7" customWidth="1"/>
    <col min="4868" max="4869" width="8.75" style="7" customWidth="1"/>
    <col min="4870" max="4870" width="6.75" style="7" customWidth="1"/>
    <col min="4871" max="5111" width="9" style="7"/>
    <col min="5112" max="5112" width="1.37962962962963" style="7" customWidth="1"/>
    <col min="5113" max="5113" width="3.75" style="7" customWidth="1"/>
    <col min="5114" max="5114" width="21.5" style="7" customWidth="1"/>
    <col min="5115" max="5115" width="9.12962962962963" style="7" customWidth="1"/>
    <col min="5116" max="5116" width="10.8796296296296" style="7" customWidth="1"/>
    <col min="5117" max="5117" width="8.25" style="7" customWidth="1"/>
    <col min="5118" max="5118" width="4.87962962962963" style="7" customWidth="1"/>
    <col min="5119" max="5119" width="12.8796296296296" style="7" customWidth="1"/>
    <col min="5120" max="5120" width="6.62962962962963" style="7" customWidth="1"/>
    <col min="5121" max="5121" width="4.75" style="7" customWidth="1"/>
    <col min="5122" max="5122" width="5.12962962962963" style="7" customWidth="1"/>
    <col min="5123" max="5123" width="5.75" style="7" customWidth="1"/>
    <col min="5124" max="5125" width="8.75" style="7" customWidth="1"/>
    <col min="5126" max="5126" width="6.75" style="7" customWidth="1"/>
    <col min="5127" max="5367" width="9" style="7"/>
    <col min="5368" max="5368" width="1.37962962962963" style="7" customWidth="1"/>
    <col min="5369" max="5369" width="3.75" style="7" customWidth="1"/>
    <col min="5370" max="5370" width="21.5" style="7" customWidth="1"/>
    <col min="5371" max="5371" width="9.12962962962963" style="7" customWidth="1"/>
    <col min="5372" max="5372" width="10.8796296296296" style="7" customWidth="1"/>
    <col min="5373" max="5373" width="8.25" style="7" customWidth="1"/>
    <col min="5374" max="5374" width="4.87962962962963" style="7" customWidth="1"/>
    <col min="5375" max="5375" width="12.8796296296296" style="7" customWidth="1"/>
    <col min="5376" max="5376" width="6.62962962962963" style="7" customWidth="1"/>
    <col min="5377" max="5377" width="4.75" style="7" customWidth="1"/>
    <col min="5378" max="5378" width="5.12962962962963" style="7" customWidth="1"/>
    <col min="5379" max="5379" width="5.75" style="7" customWidth="1"/>
    <col min="5380" max="5381" width="8.75" style="7" customWidth="1"/>
    <col min="5382" max="5382" width="6.75" style="7" customWidth="1"/>
    <col min="5383" max="5623" width="9" style="7"/>
    <col min="5624" max="5624" width="1.37962962962963" style="7" customWidth="1"/>
    <col min="5625" max="5625" width="3.75" style="7" customWidth="1"/>
    <col min="5626" max="5626" width="21.5" style="7" customWidth="1"/>
    <col min="5627" max="5627" width="9.12962962962963" style="7" customWidth="1"/>
    <col min="5628" max="5628" width="10.8796296296296" style="7" customWidth="1"/>
    <col min="5629" max="5629" width="8.25" style="7" customWidth="1"/>
    <col min="5630" max="5630" width="4.87962962962963" style="7" customWidth="1"/>
    <col min="5631" max="5631" width="12.8796296296296" style="7" customWidth="1"/>
    <col min="5632" max="5632" width="6.62962962962963" style="7" customWidth="1"/>
    <col min="5633" max="5633" width="4.75" style="7" customWidth="1"/>
    <col min="5634" max="5634" width="5.12962962962963" style="7" customWidth="1"/>
    <col min="5635" max="5635" width="5.75" style="7" customWidth="1"/>
    <col min="5636" max="5637" width="8.75" style="7" customWidth="1"/>
    <col min="5638" max="5638" width="6.75" style="7" customWidth="1"/>
    <col min="5639" max="5879" width="9" style="7"/>
    <col min="5880" max="5880" width="1.37962962962963" style="7" customWidth="1"/>
    <col min="5881" max="5881" width="3.75" style="7" customWidth="1"/>
    <col min="5882" max="5882" width="21.5" style="7" customWidth="1"/>
    <col min="5883" max="5883" width="9.12962962962963" style="7" customWidth="1"/>
    <col min="5884" max="5884" width="10.8796296296296" style="7" customWidth="1"/>
    <col min="5885" max="5885" width="8.25" style="7" customWidth="1"/>
    <col min="5886" max="5886" width="4.87962962962963" style="7" customWidth="1"/>
    <col min="5887" max="5887" width="12.8796296296296" style="7" customWidth="1"/>
    <col min="5888" max="5888" width="6.62962962962963" style="7" customWidth="1"/>
    <col min="5889" max="5889" width="4.75" style="7" customWidth="1"/>
    <col min="5890" max="5890" width="5.12962962962963" style="7" customWidth="1"/>
    <col min="5891" max="5891" width="5.75" style="7" customWidth="1"/>
    <col min="5892" max="5893" width="8.75" style="7" customWidth="1"/>
    <col min="5894" max="5894" width="6.75" style="7" customWidth="1"/>
    <col min="5895" max="6135" width="9" style="7"/>
    <col min="6136" max="6136" width="1.37962962962963" style="7" customWidth="1"/>
    <col min="6137" max="6137" width="3.75" style="7" customWidth="1"/>
    <col min="6138" max="6138" width="21.5" style="7" customWidth="1"/>
    <col min="6139" max="6139" width="9.12962962962963" style="7" customWidth="1"/>
    <col min="6140" max="6140" width="10.8796296296296" style="7" customWidth="1"/>
    <col min="6141" max="6141" width="8.25" style="7" customWidth="1"/>
    <col min="6142" max="6142" width="4.87962962962963" style="7" customWidth="1"/>
    <col min="6143" max="6143" width="12.8796296296296" style="7" customWidth="1"/>
    <col min="6144" max="6144" width="6.62962962962963" style="7" customWidth="1"/>
    <col min="6145" max="6145" width="4.75" style="7" customWidth="1"/>
    <col min="6146" max="6146" width="5.12962962962963" style="7" customWidth="1"/>
    <col min="6147" max="6147" width="5.75" style="7" customWidth="1"/>
    <col min="6148" max="6149" width="8.75" style="7" customWidth="1"/>
    <col min="6150" max="6150" width="6.75" style="7" customWidth="1"/>
    <col min="6151" max="6391" width="9" style="7"/>
    <col min="6392" max="6392" width="1.37962962962963" style="7" customWidth="1"/>
    <col min="6393" max="6393" width="3.75" style="7" customWidth="1"/>
    <col min="6394" max="6394" width="21.5" style="7" customWidth="1"/>
    <col min="6395" max="6395" width="9.12962962962963" style="7" customWidth="1"/>
    <col min="6396" max="6396" width="10.8796296296296" style="7" customWidth="1"/>
    <col min="6397" max="6397" width="8.25" style="7" customWidth="1"/>
    <col min="6398" max="6398" width="4.87962962962963" style="7" customWidth="1"/>
    <col min="6399" max="6399" width="12.8796296296296" style="7" customWidth="1"/>
    <col min="6400" max="6400" width="6.62962962962963" style="7" customWidth="1"/>
    <col min="6401" max="6401" width="4.75" style="7" customWidth="1"/>
    <col min="6402" max="6402" width="5.12962962962963" style="7" customWidth="1"/>
    <col min="6403" max="6403" width="5.75" style="7" customWidth="1"/>
    <col min="6404" max="6405" width="8.75" style="7" customWidth="1"/>
    <col min="6406" max="6406" width="6.75" style="7" customWidth="1"/>
    <col min="6407" max="6647" width="9" style="7"/>
    <col min="6648" max="6648" width="1.37962962962963" style="7" customWidth="1"/>
    <col min="6649" max="6649" width="3.75" style="7" customWidth="1"/>
    <col min="6650" max="6650" width="21.5" style="7" customWidth="1"/>
    <col min="6651" max="6651" width="9.12962962962963" style="7" customWidth="1"/>
    <col min="6652" max="6652" width="10.8796296296296" style="7" customWidth="1"/>
    <col min="6653" max="6653" width="8.25" style="7" customWidth="1"/>
    <col min="6654" max="6654" width="4.87962962962963" style="7" customWidth="1"/>
    <col min="6655" max="6655" width="12.8796296296296" style="7" customWidth="1"/>
    <col min="6656" max="6656" width="6.62962962962963" style="7" customWidth="1"/>
    <col min="6657" max="6657" width="4.75" style="7" customWidth="1"/>
    <col min="6658" max="6658" width="5.12962962962963" style="7" customWidth="1"/>
    <col min="6659" max="6659" width="5.75" style="7" customWidth="1"/>
    <col min="6660" max="6661" width="8.75" style="7" customWidth="1"/>
    <col min="6662" max="6662" width="6.75" style="7" customWidth="1"/>
    <col min="6663" max="6903" width="9" style="7"/>
    <col min="6904" max="6904" width="1.37962962962963" style="7" customWidth="1"/>
    <col min="6905" max="6905" width="3.75" style="7" customWidth="1"/>
    <col min="6906" max="6906" width="21.5" style="7" customWidth="1"/>
    <col min="6907" max="6907" width="9.12962962962963" style="7" customWidth="1"/>
    <col min="6908" max="6908" width="10.8796296296296" style="7" customWidth="1"/>
    <col min="6909" max="6909" width="8.25" style="7" customWidth="1"/>
    <col min="6910" max="6910" width="4.87962962962963" style="7" customWidth="1"/>
    <col min="6911" max="6911" width="12.8796296296296" style="7" customWidth="1"/>
    <col min="6912" max="6912" width="6.62962962962963" style="7" customWidth="1"/>
    <col min="6913" max="6913" width="4.75" style="7" customWidth="1"/>
    <col min="6914" max="6914" width="5.12962962962963" style="7" customWidth="1"/>
    <col min="6915" max="6915" width="5.75" style="7" customWidth="1"/>
    <col min="6916" max="6917" width="8.75" style="7" customWidth="1"/>
    <col min="6918" max="6918" width="6.75" style="7" customWidth="1"/>
    <col min="6919" max="7159" width="9" style="7"/>
    <col min="7160" max="7160" width="1.37962962962963" style="7" customWidth="1"/>
    <col min="7161" max="7161" width="3.75" style="7" customWidth="1"/>
    <col min="7162" max="7162" width="21.5" style="7" customWidth="1"/>
    <col min="7163" max="7163" width="9.12962962962963" style="7" customWidth="1"/>
    <col min="7164" max="7164" width="10.8796296296296" style="7" customWidth="1"/>
    <col min="7165" max="7165" width="8.25" style="7" customWidth="1"/>
    <col min="7166" max="7166" width="4.87962962962963" style="7" customWidth="1"/>
    <col min="7167" max="7167" width="12.8796296296296" style="7" customWidth="1"/>
    <col min="7168" max="7168" width="6.62962962962963" style="7" customWidth="1"/>
    <col min="7169" max="7169" width="4.75" style="7" customWidth="1"/>
    <col min="7170" max="7170" width="5.12962962962963" style="7" customWidth="1"/>
    <col min="7171" max="7171" width="5.75" style="7" customWidth="1"/>
    <col min="7172" max="7173" width="8.75" style="7" customWidth="1"/>
    <col min="7174" max="7174" width="6.75" style="7" customWidth="1"/>
    <col min="7175" max="7415" width="9" style="7"/>
    <col min="7416" max="7416" width="1.37962962962963" style="7" customWidth="1"/>
    <col min="7417" max="7417" width="3.75" style="7" customWidth="1"/>
    <col min="7418" max="7418" width="21.5" style="7" customWidth="1"/>
    <col min="7419" max="7419" width="9.12962962962963" style="7" customWidth="1"/>
    <col min="7420" max="7420" width="10.8796296296296" style="7" customWidth="1"/>
    <col min="7421" max="7421" width="8.25" style="7" customWidth="1"/>
    <col min="7422" max="7422" width="4.87962962962963" style="7" customWidth="1"/>
    <col min="7423" max="7423" width="12.8796296296296" style="7" customWidth="1"/>
    <col min="7424" max="7424" width="6.62962962962963" style="7" customWidth="1"/>
    <col min="7425" max="7425" width="4.75" style="7" customWidth="1"/>
    <col min="7426" max="7426" width="5.12962962962963" style="7" customWidth="1"/>
    <col min="7427" max="7427" width="5.75" style="7" customWidth="1"/>
    <col min="7428" max="7429" width="8.75" style="7" customWidth="1"/>
    <col min="7430" max="7430" width="6.75" style="7" customWidth="1"/>
    <col min="7431" max="7671" width="9" style="7"/>
    <col min="7672" max="7672" width="1.37962962962963" style="7" customWidth="1"/>
    <col min="7673" max="7673" width="3.75" style="7" customWidth="1"/>
    <col min="7674" max="7674" width="21.5" style="7" customWidth="1"/>
    <col min="7675" max="7675" width="9.12962962962963" style="7" customWidth="1"/>
    <col min="7676" max="7676" width="10.8796296296296" style="7" customWidth="1"/>
    <col min="7677" max="7677" width="8.25" style="7" customWidth="1"/>
    <col min="7678" max="7678" width="4.87962962962963" style="7" customWidth="1"/>
    <col min="7679" max="7679" width="12.8796296296296" style="7" customWidth="1"/>
    <col min="7680" max="7680" width="6.62962962962963" style="7" customWidth="1"/>
    <col min="7681" max="7681" width="4.75" style="7" customWidth="1"/>
    <col min="7682" max="7682" width="5.12962962962963" style="7" customWidth="1"/>
    <col min="7683" max="7683" width="5.75" style="7" customWidth="1"/>
    <col min="7684" max="7685" width="8.75" style="7" customWidth="1"/>
    <col min="7686" max="7686" width="6.75" style="7" customWidth="1"/>
    <col min="7687" max="7927" width="9" style="7"/>
    <col min="7928" max="7928" width="1.37962962962963" style="7" customWidth="1"/>
    <col min="7929" max="7929" width="3.75" style="7" customWidth="1"/>
    <col min="7930" max="7930" width="21.5" style="7" customWidth="1"/>
    <col min="7931" max="7931" width="9.12962962962963" style="7" customWidth="1"/>
    <col min="7932" max="7932" width="10.8796296296296" style="7" customWidth="1"/>
    <col min="7933" max="7933" width="8.25" style="7" customWidth="1"/>
    <col min="7934" max="7934" width="4.87962962962963" style="7" customWidth="1"/>
    <col min="7935" max="7935" width="12.8796296296296" style="7" customWidth="1"/>
    <col min="7936" max="7936" width="6.62962962962963" style="7" customWidth="1"/>
    <col min="7937" max="7937" width="4.75" style="7" customWidth="1"/>
    <col min="7938" max="7938" width="5.12962962962963" style="7" customWidth="1"/>
    <col min="7939" max="7939" width="5.75" style="7" customWidth="1"/>
    <col min="7940" max="7941" width="8.75" style="7" customWidth="1"/>
    <col min="7942" max="7942" width="6.75" style="7" customWidth="1"/>
    <col min="7943" max="8183" width="9" style="7"/>
    <col min="8184" max="8184" width="1.37962962962963" style="7" customWidth="1"/>
    <col min="8185" max="8185" width="3.75" style="7" customWidth="1"/>
    <col min="8186" max="8186" width="21.5" style="7" customWidth="1"/>
    <col min="8187" max="8187" width="9.12962962962963" style="7" customWidth="1"/>
    <col min="8188" max="8188" width="10.8796296296296" style="7" customWidth="1"/>
    <col min="8189" max="8189" width="8.25" style="7" customWidth="1"/>
    <col min="8190" max="8190" width="4.87962962962963" style="7" customWidth="1"/>
    <col min="8191" max="8191" width="12.8796296296296" style="7" customWidth="1"/>
    <col min="8192" max="8192" width="6.62962962962963" style="7" customWidth="1"/>
    <col min="8193" max="8193" width="4.75" style="7" customWidth="1"/>
    <col min="8194" max="8194" width="5.12962962962963" style="7" customWidth="1"/>
    <col min="8195" max="8195" width="5.75" style="7" customWidth="1"/>
    <col min="8196" max="8197" width="8.75" style="7" customWidth="1"/>
    <col min="8198" max="8198" width="6.75" style="7" customWidth="1"/>
    <col min="8199" max="8439" width="9" style="7"/>
    <col min="8440" max="8440" width="1.37962962962963" style="7" customWidth="1"/>
    <col min="8441" max="8441" width="3.75" style="7" customWidth="1"/>
    <col min="8442" max="8442" width="21.5" style="7" customWidth="1"/>
    <col min="8443" max="8443" width="9.12962962962963" style="7" customWidth="1"/>
    <col min="8444" max="8444" width="10.8796296296296" style="7" customWidth="1"/>
    <col min="8445" max="8445" width="8.25" style="7" customWidth="1"/>
    <col min="8446" max="8446" width="4.87962962962963" style="7" customWidth="1"/>
    <col min="8447" max="8447" width="12.8796296296296" style="7" customWidth="1"/>
    <col min="8448" max="8448" width="6.62962962962963" style="7" customWidth="1"/>
    <col min="8449" max="8449" width="4.75" style="7" customWidth="1"/>
    <col min="8450" max="8450" width="5.12962962962963" style="7" customWidth="1"/>
    <col min="8451" max="8451" width="5.75" style="7" customWidth="1"/>
    <col min="8452" max="8453" width="8.75" style="7" customWidth="1"/>
    <col min="8454" max="8454" width="6.75" style="7" customWidth="1"/>
    <col min="8455" max="8695" width="9" style="7"/>
    <col min="8696" max="8696" width="1.37962962962963" style="7" customWidth="1"/>
    <col min="8697" max="8697" width="3.75" style="7" customWidth="1"/>
    <col min="8698" max="8698" width="21.5" style="7" customWidth="1"/>
    <col min="8699" max="8699" width="9.12962962962963" style="7" customWidth="1"/>
    <col min="8700" max="8700" width="10.8796296296296" style="7" customWidth="1"/>
    <col min="8701" max="8701" width="8.25" style="7" customWidth="1"/>
    <col min="8702" max="8702" width="4.87962962962963" style="7" customWidth="1"/>
    <col min="8703" max="8703" width="12.8796296296296" style="7" customWidth="1"/>
    <col min="8704" max="8704" width="6.62962962962963" style="7" customWidth="1"/>
    <col min="8705" max="8705" width="4.75" style="7" customWidth="1"/>
    <col min="8706" max="8706" width="5.12962962962963" style="7" customWidth="1"/>
    <col min="8707" max="8707" width="5.75" style="7" customWidth="1"/>
    <col min="8708" max="8709" width="8.75" style="7" customWidth="1"/>
    <col min="8710" max="8710" width="6.75" style="7" customWidth="1"/>
    <col min="8711" max="8951" width="9" style="7"/>
    <col min="8952" max="8952" width="1.37962962962963" style="7" customWidth="1"/>
    <col min="8953" max="8953" width="3.75" style="7" customWidth="1"/>
    <col min="8954" max="8954" width="21.5" style="7" customWidth="1"/>
    <col min="8955" max="8955" width="9.12962962962963" style="7" customWidth="1"/>
    <col min="8956" max="8956" width="10.8796296296296" style="7" customWidth="1"/>
    <col min="8957" max="8957" width="8.25" style="7" customWidth="1"/>
    <col min="8958" max="8958" width="4.87962962962963" style="7" customWidth="1"/>
    <col min="8959" max="8959" width="12.8796296296296" style="7" customWidth="1"/>
    <col min="8960" max="8960" width="6.62962962962963" style="7" customWidth="1"/>
    <col min="8961" max="8961" width="4.75" style="7" customWidth="1"/>
    <col min="8962" max="8962" width="5.12962962962963" style="7" customWidth="1"/>
    <col min="8963" max="8963" width="5.75" style="7" customWidth="1"/>
    <col min="8964" max="8965" width="8.75" style="7" customWidth="1"/>
    <col min="8966" max="8966" width="6.75" style="7" customWidth="1"/>
    <col min="8967" max="9207" width="9" style="7"/>
    <col min="9208" max="9208" width="1.37962962962963" style="7" customWidth="1"/>
    <col min="9209" max="9209" width="3.75" style="7" customWidth="1"/>
    <col min="9210" max="9210" width="21.5" style="7" customWidth="1"/>
    <col min="9211" max="9211" width="9.12962962962963" style="7" customWidth="1"/>
    <col min="9212" max="9212" width="10.8796296296296" style="7" customWidth="1"/>
    <col min="9213" max="9213" width="8.25" style="7" customWidth="1"/>
    <col min="9214" max="9214" width="4.87962962962963" style="7" customWidth="1"/>
    <col min="9215" max="9215" width="12.8796296296296" style="7" customWidth="1"/>
    <col min="9216" max="9216" width="6.62962962962963" style="7" customWidth="1"/>
    <col min="9217" max="9217" width="4.75" style="7" customWidth="1"/>
    <col min="9218" max="9218" width="5.12962962962963" style="7" customWidth="1"/>
    <col min="9219" max="9219" width="5.75" style="7" customWidth="1"/>
    <col min="9220" max="9221" width="8.75" style="7" customWidth="1"/>
    <col min="9222" max="9222" width="6.75" style="7" customWidth="1"/>
    <col min="9223" max="9463" width="9" style="7"/>
    <col min="9464" max="9464" width="1.37962962962963" style="7" customWidth="1"/>
    <col min="9465" max="9465" width="3.75" style="7" customWidth="1"/>
    <col min="9466" max="9466" width="21.5" style="7" customWidth="1"/>
    <col min="9467" max="9467" width="9.12962962962963" style="7" customWidth="1"/>
    <col min="9468" max="9468" width="10.8796296296296" style="7" customWidth="1"/>
    <col min="9469" max="9469" width="8.25" style="7" customWidth="1"/>
    <col min="9470" max="9470" width="4.87962962962963" style="7" customWidth="1"/>
    <col min="9471" max="9471" width="12.8796296296296" style="7" customWidth="1"/>
    <col min="9472" max="9472" width="6.62962962962963" style="7" customWidth="1"/>
    <col min="9473" max="9473" width="4.75" style="7" customWidth="1"/>
    <col min="9474" max="9474" width="5.12962962962963" style="7" customWidth="1"/>
    <col min="9475" max="9475" width="5.75" style="7" customWidth="1"/>
    <col min="9476" max="9477" width="8.75" style="7" customWidth="1"/>
    <col min="9478" max="9478" width="6.75" style="7" customWidth="1"/>
    <col min="9479" max="9719" width="9" style="7"/>
    <col min="9720" max="9720" width="1.37962962962963" style="7" customWidth="1"/>
    <col min="9721" max="9721" width="3.75" style="7" customWidth="1"/>
    <col min="9722" max="9722" width="21.5" style="7" customWidth="1"/>
    <col min="9723" max="9723" width="9.12962962962963" style="7" customWidth="1"/>
    <col min="9724" max="9724" width="10.8796296296296" style="7" customWidth="1"/>
    <col min="9725" max="9725" width="8.25" style="7" customWidth="1"/>
    <col min="9726" max="9726" width="4.87962962962963" style="7" customWidth="1"/>
    <col min="9727" max="9727" width="12.8796296296296" style="7" customWidth="1"/>
    <col min="9728" max="9728" width="6.62962962962963" style="7" customWidth="1"/>
    <col min="9729" max="9729" width="4.75" style="7" customWidth="1"/>
    <col min="9730" max="9730" width="5.12962962962963" style="7" customWidth="1"/>
    <col min="9731" max="9731" width="5.75" style="7" customWidth="1"/>
    <col min="9732" max="9733" width="8.75" style="7" customWidth="1"/>
    <col min="9734" max="9734" width="6.75" style="7" customWidth="1"/>
    <col min="9735" max="9975" width="9" style="7"/>
    <col min="9976" max="9976" width="1.37962962962963" style="7" customWidth="1"/>
    <col min="9977" max="9977" width="3.75" style="7" customWidth="1"/>
    <col min="9978" max="9978" width="21.5" style="7" customWidth="1"/>
    <col min="9979" max="9979" width="9.12962962962963" style="7" customWidth="1"/>
    <col min="9980" max="9980" width="10.8796296296296" style="7" customWidth="1"/>
    <col min="9981" max="9981" width="8.25" style="7" customWidth="1"/>
    <col min="9982" max="9982" width="4.87962962962963" style="7" customWidth="1"/>
    <col min="9983" max="9983" width="12.8796296296296" style="7" customWidth="1"/>
    <col min="9984" max="9984" width="6.62962962962963" style="7" customWidth="1"/>
    <col min="9985" max="9985" width="4.75" style="7" customWidth="1"/>
    <col min="9986" max="9986" width="5.12962962962963" style="7" customWidth="1"/>
    <col min="9987" max="9987" width="5.75" style="7" customWidth="1"/>
    <col min="9988" max="9989" width="8.75" style="7" customWidth="1"/>
    <col min="9990" max="9990" width="6.75" style="7" customWidth="1"/>
    <col min="9991" max="10231" width="9" style="7"/>
    <col min="10232" max="10232" width="1.37962962962963" style="7" customWidth="1"/>
    <col min="10233" max="10233" width="3.75" style="7" customWidth="1"/>
    <col min="10234" max="10234" width="21.5" style="7" customWidth="1"/>
    <col min="10235" max="10235" width="9.12962962962963" style="7" customWidth="1"/>
    <col min="10236" max="10236" width="10.8796296296296" style="7" customWidth="1"/>
    <col min="10237" max="10237" width="8.25" style="7" customWidth="1"/>
    <col min="10238" max="10238" width="4.87962962962963" style="7" customWidth="1"/>
    <col min="10239" max="10239" width="12.8796296296296" style="7" customWidth="1"/>
    <col min="10240" max="10240" width="6.62962962962963" style="7" customWidth="1"/>
    <col min="10241" max="10241" width="4.75" style="7" customWidth="1"/>
    <col min="10242" max="10242" width="5.12962962962963" style="7" customWidth="1"/>
    <col min="10243" max="10243" width="5.75" style="7" customWidth="1"/>
    <col min="10244" max="10245" width="8.75" style="7" customWidth="1"/>
    <col min="10246" max="10246" width="6.75" style="7" customWidth="1"/>
    <col min="10247" max="10487" width="9" style="7"/>
    <col min="10488" max="10488" width="1.37962962962963" style="7" customWidth="1"/>
    <col min="10489" max="10489" width="3.75" style="7" customWidth="1"/>
    <col min="10490" max="10490" width="21.5" style="7" customWidth="1"/>
    <col min="10491" max="10491" width="9.12962962962963" style="7" customWidth="1"/>
    <col min="10492" max="10492" width="10.8796296296296" style="7" customWidth="1"/>
    <col min="10493" max="10493" width="8.25" style="7" customWidth="1"/>
    <col min="10494" max="10494" width="4.87962962962963" style="7" customWidth="1"/>
    <col min="10495" max="10495" width="12.8796296296296" style="7" customWidth="1"/>
    <col min="10496" max="10496" width="6.62962962962963" style="7" customWidth="1"/>
    <col min="10497" max="10497" width="4.75" style="7" customWidth="1"/>
    <col min="10498" max="10498" width="5.12962962962963" style="7" customWidth="1"/>
    <col min="10499" max="10499" width="5.75" style="7" customWidth="1"/>
    <col min="10500" max="10501" width="8.75" style="7" customWidth="1"/>
    <col min="10502" max="10502" width="6.75" style="7" customWidth="1"/>
    <col min="10503" max="10743" width="9" style="7"/>
    <col min="10744" max="10744" width="1.37962962962963" style="7" customWidth="1"/>
    <col min="10745" max="10745" width="3.75" style="7" customWidth="1"/>
    <col min="10746" max="10746" width="21.5" style="7" customWidth="1"/>
    <col min="10747" max="10747" width="9.12962962962963" style="7" customWidth="1"/>
    <col min="10748" max="10748" width="10.8796296296296" style="7" customWidth="1"/>
    <col min="10749" max="10749" width="8.25" style="7" customWidth="1"/>
    <col min="10750" max="10750" width="4.87962962962963" style="7" customWidth="1"/>
    <col min="10751" max="10751" width="12.8796296296296" style="7" customWidth="1"/>
    <col min="10752" max="10752" width="6.62962962962963" style="7" customWidth="1"/>
    <col min="10753" max="10753" width="4.75" style="7" customWidth="1"/>
    <col min="10754" max="10754" width="5.12962962962963" style="7" customWidth="1"/>
    <col min="10755" max="10755" width="5.75" style="7" customWidth="1"/>
    <col min="10756" max="10757" width="8.75" style="7" customWidth="1"/>
    <col min="10758" max="10758" width="6.75" style="7" customWidth="1"/>
    <col min="10759" max="10999" width="9" style="7"/>
    <col min="11000" max="11000" width="1.37962962962963" style="7" customWidth="1"/>
    <col min="11001" max="11001" width="3.75" style="7" customWidth="1"/>
    <col min="11002" max="11002" width="21.5" style="7" customWidth="1"/>
    <col min="11003" max="11003" width="9.12962962962963" style="7" customWidth="1"/>
    <col min="11004" max="11004" width="10.8796296296296" style="7" customWidth="1"/>
    <col min="11005" max="11005" width="8.25" style="7" customWidth="1"/>
    <col min="11006" max="11006" width="4.87962962962963" style="7" customWidth="1"/>
    <col min="11007" max="11007" width="12.8796296296296" style="7" customWidth="1"/>
    <col min="11008" max="11008" width="6.62962962962963" style="7" customWidth="1"/>
    <col min="11009" max="11009" width="4.75" style="7" customWidth="1"/>
    <col min="11010" max="11010" width="5.12962962962963" style="7" customWidth="1"/>
    <col min="11011" max="11011" width="5.75" style="7" customWidth="1"/>
    <col min="11012" max="11013" width="8.75" style="7" customWidth="1"/>
    <col min="11014" max="11014" width="6.75" style="7" customWidth="1"/>
    <col min="11015" max="11255" width="9" style="7"/>
    <col min="11256" max="11256" width="1.37962962962963" style="7" customWidth="1"/>
    <col min="11257" max="11257" width="3.75" style="7" customWidth="1"/>
    <col min="11258" max="11258" width="21.5" style="7" customWidth="1"/>
    <col min="11259" max="11259" width="9.12962962962963" style="7" customWidth="1"/>
    <col min="11260" max="11260" width="10.8796296296296" style="7" customWidth="1"/>
    <col min="11261" max="11261" width="8.25" style="7" customWidth="1"/>
    <col min="11262" max="11262" width="4.87962962962963" style="7" customWidth="1"/>
    <col min="11263" max="11263" width="12.8796296296296" style="7" customWidth="1"/>
    <col min="11264" max="11264" width="6.62962962962963" style="7" customWidth="1"/>
    <col min="11265" max="11265" width="4.75" style="7" customWidth="1"/>
    <col min="11266" max="11266" width="5.12962962962963" style="7" customWidth="1"/>
    <col min="11267" max="11267" width="5.75" style="7" customWidth="1"/>
    <col min="11268" max="11269" width="8.75" style="7" customWidth="1"/>
    <col min="11270" max="11270" width="6.75" style="7" customWidth="1"/>
    <col min="11271" max="11511" width="9" style="7"/>
    <col min="11512" max="11512" width="1.37962962962963" style="7" customWidth="1"/>
    <col min="11513" max="11513" width="3.75" style="7" customWidth="1"/>
    <col min="11514" max="11514" width="21.5" style="7" customWidth="1"/>
    <col min="11515" max="11515" width="9.12962962962963" style="7" customWidth="1"/>
    <col min="11516" max="11516" width="10.8796296296296" style="7" customWidth="1"/>
    <col min="11517" max="11517" width="8.25" style="7" customWidth="1"/>
    <col min="11518" max="11518" width="4.87962962962963" style="7" customWidth="1"/>
    <col min="11519" max="11519" width="12.8796296296296" style="7" customWidth="1"/>
    <col min="11520" max="11520" width="6.62962962962963" style="7" customWidth="1"/>
    <col min="11521" max="11521" width="4.75" style="7" customWidth="1"/>
    <col min="11522" max="11522" width="5.12962962962963" style="7" customWidth="1"/>
    <col min="11523" max="11523" width="5.75" style="7" customWidth="1"/>
    <col min="11524" max="11525" width="8.75" style="7" customWidth="1"/>
    <col min="11526" max="11526" width="6.75" style="7" customWidth="1"/>
    <col min="11527" max="11767" width="9" style="7"/>
    <col min="11768" max="11768" width="1.37962962962963" style="7" customWidth="1"/>
    <col min="11769" max="11769" width="3.75" style="7" customWidth="1"/>
    <col min="11770" max="11770" width="21.5" style="7" customWidth="1"/>
    <col min="11771" max="11771" width="9.12962962962963" style="7" customWidth="1"/>
    <col min="11772" max="11772" width="10.8796296296296" style="7" customWidth="1"/>
    <col min="11773" max="11773" width="8.25" style="7" customWidth="1"/>
    <col min="11774" max="11774" width="4.87962962962963" style="7" customWidth="1"/>
    <col min="11775" max="11775" width="12.8796296296296" style="7" customWidth="1"/>
    <col min="11776" max="11776" width="6.62962962962963" style="7" customWidth="1"/>
    <col min="11777" max="11777" width="4.75" style="7" customWidth="1"/>
    <col min="11778" max="11778" width="5.12962962962963" style="7" customWidth="1"/>
    <col min="11779" max="11779" width="5.75" style="7" customWidth="1"/>
    <col min="11780" max="11781" width="8.75" style="7" customWidth="1"/>
    <col min="11782" max="11782" width="6.75" style="7" customWidth="1"/>
    <col min="11783" max="12023" width="9" style="7"/>
    <col min="12024" max="12024" width="1.37962962962963" style="7" customWidth="1"/>
    <col min="12025" max="12025" width="3.75" style="7" customWidth="1"/>
    <col min="12026" max="12026" width="21.5" style="7" customWidth="1"/>
    <col min="12027" max="12027" width="9.12962962962963" style="7" customWidth="1"/>
    <col min="12028" max="12028" width="10.8796296296296" style="7" customWidth="1"/>
    <col min="12029" max="12029" width="8.25" style="7" customWidth="1"/>
    <col min="12030" max="12030" width="4.87962962962963" style="7" customWidth="1"/>
    <col min="12031" max="12031" width="12.8796296296296" style="7" customWidth="1"/>
    <col min="12032" max="12032" width="6.62962962962963" style="7" customWidth="1"/>
    <col min="12033" max="12033" width="4.75" style="7" customWidth="1"/>
    <col min="12034" max="12034" width="5.12962962962963" style="7" customWidth="1"/>
    <col min="12035" max="12035" width="5.75" style="7" customWidth="1"/>
    <col min="12036" max="12037" width="8.75" style="7" customWidth="1"/>
    <col min="12038" max="12038" width="6.75" style="7" customWidth="1"/>
    <col min="12039" max="12279" width="9" style="7"/>
    <col min="12280" max="12280" width="1.37962962962963" style="7" customWidth="1"/>
    <col min="12281" max="12281" width="3.75" style="7" customWidth="1"/>
    <col min="12282" max="12282" width="21.5" style="7" customWidth="1"/>
    <col min="12283" max="12283" width="9.12962962962963" style="7" customWidth="1"/>
    <col min="12284" max="12284" width="10.8796296296296" style="7" customWidth="1"/>
    <col min="12285" max="12285" width="8.25" style="7" customWidth="1"/>
    <col min="12286" max="12286" width="4.87962962962963" style="7" customWidth="1"/>
    <col min="12287" max="12287" width="12.8796296296296" style="7" customWidth="1"/>
    <col min="12288" max="12288" width="6.62962962962963" style="7" customWidth="1"/>
    <col min="12289" max="12289" width="4.75" style="7" customWidth="1"/>
    <col min="12290" max="12290" width="5.12962962962963" style="7" customWidth="1"/>
    <col min="12291" max="12291" width="5.75" style="7" customWidth="1"/>
    <col min="12292" max="12293" width="8.75" style="7" customWidth="1"/>
    <col min="12294" max="12294" width="6.75" style="7" customWidth="1"/>
    <col min="12295" max="12535" width="9" style="7"/>
    <col min="12536" max="12536" width="1.37962962962963" style="7" customWidth="1"/>
    <col min="12537" max="12537" width="3.75" style="7" customWidth="1"/>
    <col min="12538" max="12538" width="21.5" style="7" customWidth="1"/>
    <col min="12539" max="12539" width="9.12962962962963" style="7" customWidth="1"/>
    <col min="12540" max="12540" width="10.8796296296296" style="7" customWidth="1"/>
    <col min="12541" max="12541" width="8.25" style="7" customWidth="1"/>
    <col min="12542" max="12542" width="4.87962962962963" style="7" customWidth="1"/>
    <col min="12543" max="12543" width="12.8796296296296" style="7" customWidth="1"/>
    <col min="12544" max="12544" width="6.62962962962963" style="7" customWidth="1"/>
    <col min="12545" max="12545" width="4.75" style="7" customWidth="1"/>
    <col min="12546" max="12546" width="5.12962962962963" style="7" customWidth="1"/>
    <col min="12547" max="12547" width="5.75" style="7" customWidth="1"/>
    <col min="12548" max="12549" width="8.75" style="7" customWidth="1"/>
    <col min="12550" max="12550" width="6.75" style="7" customWidth="1"/>
    <col min="12551" max="12791" width="9" style="7"/>
    <col min="12792" max="12792" width="1.37962962962963" style="7" customWidth="1"/>
    <col min="12793" max="12793" width="3.75" style="7" customWidth="1"/>
    <col min="12794" max="12794" width="21.5" style="7" customWidth="1"/>
    <col min="12795" max="12795" width="9.12962962962963" style="7" customWidth="1"/>
    <col min="12796" max="12796" width="10.8796296296296" style="7" customWidth="1"/>
    <col min="12797" max="12797" width="8.25" style="7" customWidth="1"/>
    <col min="12798" max="12798" width="4.87962962962963" style="7" customWidth="1"/>
    <col min="12799" max="12799" width="12.8796296296296" style="7" customWidth="1"/>
    <col min="12800" max="12800" width="6.62962962962963" style="7" customWidth="1"/>
    <col min="12801" max="12801" width="4.75" style="7" customWidth="1"/>
    <col min="12802" max="12802" width="5.12962962962963" style="7" customWidth="1"/>
    <col min="12803" max="12803" width="5.75" style="7" customWidth="1"/>
    <col min="12804" max="12805" width="8.75" style="7" customWidth="1"/>
    <col min="12806" max="12806" width="6.75" style="7" customWidth="1"/>
    <col min="12807" max="13047" width="9" style="7"/>
    <col min="13048" max="13048" width="1.37962962962963" style="7" customWidth="1"/>
    <col min="13049" max="13049" width="3.75" style="7" customWidth="1"/>
    <col min="13050" max="13050" width="21.5" style="7" customWidth="1"/>
    <col min="13051" max="13051" width="9.12962962962963" style="7" customWidth="1"/>
    <col min="13052" max="13052" width="10.8796296296296" style="7" customWidth="1"/>
    <col min="13053" max="13053" width="8.25" style="7" customWidth="1"/>
    <col min="13054" max="13054" width="4.87962962962963" style="7" customWidth="1"/>
    <col min="13055" max="13055" width="12.8796296296296" style="7" customWidth="1"/>
    <col min="13056" max="13056" width="6.62962962962963" style="7" customWidth="1"/>
    <col min="13057" max="13057" width="4.75" style="7" customWidth="1"/>
    <col min="13058" max="13058" width="5.12962962962963" style="7" customWidth="1"/>
    <col min="13059" max="13059" width="5.75" style="7" customWidth="1"/>
    <col min="13060" max="13061" width="8.75" style="7" customWidth="1"/>
    <col min="13062" max="13062" width="6.75" style="7" customWidth="1"/>
    <col min="13063" max="13303" width="9" style="7"/>
    <col min="13304" max="13304" width="1.37962962962963" style="7" customWidth="1"/>
    <col min="13305" max="13305" width="3.75" style="7" customWidth="1"/>
    <col min="13306" max="13306" width="21.5" style="7" customWidth="1"/>
    <col min="13307" max="13307" width="9.12962962962963" style="7" customWidth="1"/>
    <col min="13308" max="13308" width="10.8796296296296" style="7" customWidth="1"/>
    <col min="13309" max="13309" width="8.25" style="7" customWidth="1"/>
    <col min="13310" max="13310" width="4.87962962962963" style="7" customWidth="1"/>
    <col min="13311" max="13311" width="12.8796296296296" style="7" customWidth="1"/>
    <col min="13312" max="13312" width="6.62962962962963" style="7" customWidth="1"/>
    <col min="13313" max="13313" width="4.75" style="7" customWidth="1"/>
    <col min="13314" max="13314" width="5.12962962962963" style="7" customWidth="1"/>
    <col min="13315" max="13315" width="5.75" style="7" customWidth="1"/>
    <col min="13316" max="13317" width="8.75" style="7" customWidth="1"/>
    <col min="13318" max="13318" width="6.75" style="7" customWidth="1"/>
    <col min="13319" max="13559" width="9" style="7"/>
    <col min="13560" max="13560" width="1.37962962962963" style="7" customWidth="1"/>
    <col min="13561" max="13561" width="3.75" style="7" customWidth="1"/>
    <col min="13562" max="13562" width="21.5" style="7" customWidth="1"/>
    <col min="13563" max="13563" width="9.12962962962963" style="7" customWidth="1"/>
    <col min="13564" max="13564" width="10.8796296296296" style="7" customWidth="1"/>
    <col min="13565" max="13565" width="8.25" style="7" customWidth="1"/>
    <col min="13566" max="13566" width="4.87962962962963" style="7" customWidth="1"/>
    <col min="13567" max="13567" width="12.8796296296296" style="7" customWidth="1"/>
    <col min="13568" max="13568" width="6.62962962962963" style="7" customWidth="1"/>
    <col min="13569" max="13569" width="4.75" style="7" customWidth="1"/>
    <col min="13570" max="13570" width="5.12962962962963" style="7" customWidth="1"/>
    <col min="13571" max="13571" width="5.75" style="7" customWidth="1"/>
    <col min="13572" max="13573" width="8.75" style="7" customWidth="1"/>
    <col min="13574" max="13574" width="6.75" style="7" customWidth="1"/>
    <col min="13575" max="13815" width="9" style="7"/>
    <col min="13816" max="13816" width="1.37962962962963" style="7" customWidth="1"/>
    <col min="13817" max="13817" width="3.75" style="7" customWidth="1"/>
    <col min="13818" max="13818" width="21.5" style="7" customWidth="1"/>
    <col min="13819" max="13819" width="9.12962962962963" style="7" customWidth="1"/>
    <col min="13820" max="13820" width="10.8796296296296" style="7" customWidth="1"/>
    <col min="13821" max="13821" width="8.25" style="7" customWidth="1"/>
    <col min="13822" max="13822" width="4.87962962962963" style="7" customWidth="1"/>
    <col min="13823" max="13823" width="12.8796296296296" style="7" customWidth="1"/>
    <col min="13824" max="13824" width="6.62962962962963" style="7" customWidth="1"/>
    <col min="13825" max="13825" width="4.75" style="7" customWidth="1"/>
    <col min="13826" max="13826" width="5.12962962962963" style="7" customWidth="1"/>
    <col min="13827" max="13827" width="5.75" style="7" customWidth="1"/>
    <col min="13828" max="13829" width="8.75" style="7" customWidth="1"/>
    <col min="13830" max="13830" width="6.75" style="7" customWidth="1"/>
    <col min="13831" max="14071" width="9" style="7"/>
    <col min="14072" max="14072" width="1.37962962962963" style="7" customWidth="1"/>
    <col min="14073" max="14073" width="3.75" style="7" customWidth="1"/>
    <col min="14074" max="14074" width="21.5" style="7" customWidth="1"/>
    <col min="14075" max="14075" width="9.12962962962963" style="7" customWidth="1"/>
    <col min="14076" max="14076" width="10.8796296296296" style="7" customWidth="1"/>
    <col min="14077" max="14077" width="8.25" style="7" customWidth="1"/>
    <col min="14078" max="14078" width="4.87962962962963" style="7" customWidth="1"/>
    <col min="14079" max="14079" width="12.8796296296296" style="7" customWidth="1"/>
    <col min="14080" max="14080" width="6.62962962962963" style="7" customWidth="1"/>
    <col min="14081" max="14081" width="4.75" style="7" customWidth="1"/>
    <col min="14082" max="14082" width="5.12962962962963" style="7" customWidth="1"/>
    <col min="14083" max="14083" width="5.75" style="7" customWidth="1"/>
    <col min="14084" max="14085" width="8.75" style="7" customWidth="1"/>
    <col min="14086" max="14086" width="6.75" style="7" customWidth="1"/>
    <col min="14087" max="14327" width="9" style="7"/>
    <col min="14328" max="14328" width="1.37962962962963" style="7" customWidth="1"/>
    <col min="14329" max="14329" width="3.75" style="7" customWidth="1"/>
    <col min="14330" max="14330" width="21.5" style="7" customWidth="1"/>
    <col min="14331" max="14331" width="9.12962962962963" style="7" customWidth="1"/>
    <col min="14332" max="14332" width="10.8796296296296" style="7" customWidth="1"/>
    <col min="14333" max="14333" width="8.25" style="7" customWidth="1"/>
    <col min="14334" max="14334" width="4.87962962962963" style="7" customWidth="1"/>
    <col min="14335" max="14335" width="12.8796296296296" style="7" customWidth="1"/>
    <col min="14336" max="14336" width="6.62962962962963" style="7" customWidth="1"/>
    <col min="14337" max="14337" width="4.75" style="7" customWidth="1"/>
    <col min="14338" max="14338" width="5.12962962962963" style="7" customWidth="1"/>
    <col min="14339" max="14339" width="5.75" style="7" customWidth="1"/>
    <col min="14340" max="14341" width="8.75" style="7" customWidth="1"/>
    <col min="14342" max="14342" width="6.75" style="7" customWidth="1"/>
    <col min="14343" max="14583" width="9" style="7"/>
    <col min="14584" max="14584" width="1.37962962962963" style="7" customWidth="1"/>
    <col min="14585" max="14585" width="3.75" style="7" customWidth="1"/>
    <col min="14586" max="14586" width="21.5" style="7" customWidth="1"/>
    <col min="14587" max="14587" width="9.12962962962963" style="7" customWidth="1"/>
    <col min="14588" max="14588" width="10.8796296296296" style="7" customWidth="1"/>
    <col min="14589" max="14589" width="8.25" style="7" customWidth="1"/>
    <col min="14590" max="14590" width="4.87962962962963" style="7" customWidth="1"/>
    <col min="14591" max="14591" width="12.8796296296296" style="7" customWidth="1"/>
    <col min="14592" max="14592" width="6.62962962962963" style="7" customWidth="1"/>
    <col min="14593" max="14593" width="4.75" style="7" customWidth="1"/>
    <col min="14594" max="14594" width="5.12962962962963" style="7" customWidth="1"/>
    <col min="14595" max="14595" width="5.75" style="7" customWidth="1"/>
    <col min="14596" max="14597" width="8.75" style="7" customWidth="1"/>
    <col min="14598" max="14598" width="6.75" style="7" customWidth="1"/>
    <col min="14599" max="14839" width="9" style="7"/>
    <col min="14840" max="14840" width="1.37962962962963" style="7" customWidth="1"/>
    <col min="14841" max="14841" width="3.75" style="7" customWidth="1"/>
    <col min="14842" max="14842" width="21.5" style="7" customWidth="1"/>
    <col min="14843" max="14843" width="9.12962962962963" style="7" customWidth="1"/>
    <col min="14844" max="14844" width="10.8796296296296" style="7" customWidth="1"/>
    <col min="14845" max="14845" width="8.25" style="7" customWidth="1"/>
    <col min="14846" max="14846" width="4.87962962962963" style="7" customWidth="1"/>
    <col min="14847" max="14847" width="12.8796296296296" style="7" customWidth="1"/>
    <col min="14848" max="14848" width="6.62962962962963" style="7" customWidth="1"/>
    <col min="14849" max="14849" width="4.75" style="7" customWidth="1"/>
    <col min="14850" max="14850" width="5.12962962962963" style="7" customWidth="1"/>
    <col min="14851" max="14851" width="5.75" style="7" customWidth="1"/>
    <col min="14852" max="14853" width="8.75" style="7" customWidth="1"/>
    <col min="14854" max="14854" width="6.75" style="7" customWidth="1"/>
    <col min="14855" max="15095" width="9" style="7"/>
    <col min="15096" max="15096" width="1.37962962962963" style="7" customWidth="1"/>
    <col min="15097" max="15097" width="3.75" style="7" customWidth="1"/>
    <col min="15098" max="15098" width="21.5" style="7" customWidth="1"/>
    <col min="15099" max="15099" width="9.12962962962963" style="7" customWidth="1"/>
    <col min="15100" max="15100" width="10.8796296296296" style="7" customWidth="1"/>
    <col min="15101" max="15101" width="8.25" style="7" customWidth="1"/>
    <col min="15102" max="15102" width="4.87962962962963" style="7" customWidth="1"/>
    <col min="15103" max="15103" width="12.8796296296296" style="7" customWidth="1"/>
    <col min="15104" max="15104" width="6.62962962962963" style="7" customWidth="1"/>
    <col min="15105" max="15105" width="4.75" style="7" customWidth="1"/>
    <col min="15106" max="15106" width="5.12962962962963" style="7" customWidth="1"/>
    <col min="15107" max="15107" width="5.75" style="7" customWidth="1"/>
    <col min="15108" max="15109" width="8.75" style="7" customWidth="1"/>
    <col min="15110" max="15110" width="6.75" style="7" customWidth="1"/>
    <col min="15111" max="15351" width="9" style="7"/>
    <col min="15352" max="15352" width="1.37962962962963" style="7" customWidth="1"/>
    <col min="15353" max="15353" width="3.75" style="7" customWidth="1"/>
    <col min="15354" max="15354" width="21.5" style="7" customWidth="1"/>
    <col min="15355" max="15355" width="9.12962962962963" style="7" customWidth="1"/>
    <col min="15356" max="15356" width="10.8796296296296" style="7" customWidth="1"/>
    <col min="15357" max="15357" width="8.25" style="7" customWidth="1"/>
    <col min="15358" max="15358" width="4.87962962962963" style="7" customWidth="1"/>
    <col min="15359" max="15359" width="12.8796296296296" style="7" customWidth="1"/>
    <col min="15360" max="15360" width="6.62962962962963" style="7" customWidth="1"/>
    <col min="15361" max="15361" width="4.75" style="7" customWidth="1"/>
    <col min="15362" max="15362" width="5.12962962962963" style="7" customWidth="1"/>
    <col min="15363" max="15363" width="5.75" style="7" customWidth="1"/>
    <col min="15364" max="15365" width="8.75" style="7" customWidth="1"/>
    <col min="15366" max="15366" width="6.75" style="7" customWidth="1"/>
    <col min="15367" max="15607" width="9" style="7"/>
    <col min="15608" max="15608" width="1.37962962962963" style="7" customWidth="1"/>
    <col min="15609" max="15609" width="3.75" style="7" customWidth="1"/>
    <col min="15610" max="15610" width="21.5" style="7" customWidth="1"/>
    <col min="15611" max="15611" width="9.12962962962963" style="7" customWidth="1"/>
    <col min="15612" max="15612" width="10.8796296296296" style="7" customWidth="1"/>
    <col min="15613" max="15613" width="8.25" style="7" customWidth="1"/>
    <col min="15614" max="15614" width="4.87962962962963" style="7" customWidth="1"/>
    <col min="15615" max="15615" width="12.8796296296296" style="7" customWidth="1"/>
    <col min="15616" max="15616" width="6.62962962962963" style="7" customWidth="1"/>
    <col min="15617" max="15617" width="4.75" style="7" customWidth="1"/>
    <col min="15618" max="15618" width="5.12962962962963" style="7" customWidth="1"/>
    <col min="15619" max="15619" width="5.75" style="7" customWidth="1"/>
    <col min="15620" max="15621" width="8.75" style="7" customWidth="1"/>
    <col min="15622" max="15622" width="6.75" style="7" customWidth="1"/>
    <col min="15623" max="15863" width="9" style="7"/>
    <col min="15864" max="15864" width="1.37962962962963" style="7" customWidth="1"/>
    <col min="15865" max="15865" width="3.75" style="7" customWidth="1"/>
    <col min="15866" max="15866" width="21.5" style="7" customWidth="1"/>
    <col min="15867" max="15867" width="9.12962962962963" style="7" customWidth="1"/>
    <col min="15868" max="15868" width="10.8796296296296" style="7" customWidth="1"/>
    <col min="15869" max="15869" width="8.25" style="7" customWidth="1"/>
    <col min="15870" max="15870" width="4.87962962962963" style="7" customWidth="1"/>
    <col min="15871" max="15871" width="12.8796296296296" style="7" customWidth="1"/>
    <col min="15872" max="15872" width="6.62962962962963" style="7" customWidth="1"/>
    <col min="15873" max="15873" width="4.75" style="7" customWidth="1"/>
    <col min="15874" max="15874" width="5.12962962962963" style="7" customWidth="1"/>
    <col min="15875" max="15875" width="5.75" style="7" customWidth="1"/>
    <col min="15876" max="15877" width="8.75" style="7" customWidth="1"/>
    <col min="15878" max="15878" width="6.75" style="7" customWidth="1"/>
    <col min="15879" max="16119" width="9" style="7"/>
    <col min="16120" max="16120" width="1.37962962962963" style="7" customWidth="1"/>
    <col min="16121" max="16121" width="3.75" style="7" customWidth="1"/>
    <col min="16122" max="16122" width="21.5" style="7" customWidth="1"/>
    <col min="16123" max="16123" width="9.12962962962963" style="7" customWidth="1"/>
    <col min="16124" max="16124" width="10.8796296296296" style="7" customWidth="1"/>
    <col min="16125" max="16125" width="8.25" style="7" customWidth="1"/>
    <col min="16126" max="16126" width="4.87962962962963" style="7" customWidth="1"/>
    <col min="16127" max="16127" width="12.8796296296296" style="7" customWidth="1"/>
    <col min="16128" max="16128" width="6.62962962962963" style="7" customWidth="1"/>
    <col min="16129" max="16129" width="4.75" style="7" customWidth="1"/>
    <col min="16130" max="16130" width="5.12962962962963" style="7" customWidth="1"/>
    <col min="16131" max="16131" width="5.75" style="7" customWidth="1"/>
    <col min="16132" max="16133" width="8.75" style="7" customWidth="1"/>
    <col min="16134" max="16134" width="6.75" style="7" customWidth="1"/>
    <col min="16135" max="16384" width="9" style="7"/>
  </cols>
  <sheetData>
    <row r="1" ht="14.25" customHeight="1" spans="1:14">
      <c r="A1" s="8" t="s">
        <v>0</v>
      </c>
      <c r="B1" s="8" t="s">
        <v>1</v>
      </c>
      <c r="D1" s="9"/>
      <c r="E1" s="9"/>
      <c r="F1" s="9"/>
      <c r="G1" s="9"/>
      <c r="H1" s="10"/>
      <c r="I1" s="85"/>
      <c r="J1" s="9"/>
      <c r="K1" s="86"/>
      <c r="L1" s="9"/>
      <c r="M1" s="9"/>
      <c r="N1" s="9"/>
    </row>
    <row r="2" ht="14.25" customHeight="1" spans="1:14">
      <c r="A2" s="9"/>
      <c r="B2" s="11" t="s">
        <v>2</v>
      </c>
      <c r="D2" s="9"/>
      <c r="E2" s="9"/>
      <c r="F2" s="9"/>
      <c r="G2" s="9"/>
      <c r="H2" s="10"/>
      <c r="I2" s="85"/>
      <c r="J2" s="9"/>
      <c r="K2" s="86"/>
      <c r="L2" s="9"/>
      <c r="M2" s="9"/>
      <c r="N2" s="9"/>
    </row>
    <row r="3" spans="1:14">
      <c r="A3" s="9"/>
      <c r="B3" s="8" t="s">
        <v>3</v>
      </c>
      <c r="D3" s="9"/>
      <c r="E3" s="9"/>
      <c r="F3" s="9"/>
      <c r="G3" s="9"/>
      <c r="H3" s="10"/>
      <c r="I3" s="85"/>
      <c r="J3" s="9"/>
      <c r="K3" s="86"/>
      <c r="L3" s="9"/>
      <c r="M3" s="9"/>
      <c r="N3" s="9"/>
    </row>
    <row r="4" ht="14.25" customHeight="1" spans="1:14">
      <c r="A4" s="9"/>
      <c r="B4" s="8" t="s">
        <v>4</v>
      </c>
      <c r="C4" s="12"/>
      <c r="D4" s="9"/>
      <c r="E4" s="9"/>
      <c r="F4" s="9"/>
      <c r="G4" s="9"/>
      <c r="H4" s="10"/>
      <c r="I4" s="85"/>
      <c r="J4" s="9"/>
      <c r="K4" s="86"/>
      <c r="L4" s="9"/>
      <c r="M4" s="9"/>
      <c r="N4" s="9"/>
    </row>
    <row r="5" spans="1:14">
      <c r="A5" s="9"/>
      <c r="B5" s="8" t="s">
        <v>5</v>
      </c>
      <c r="D5" s="9"/>
      <c r="E5" s="9"/>
      <c r="F5" s="9"/>
      <c r="G5" s="9"/>
      <c r="H5" s="10"/>
      <c r="I5" s="85"/>
      <c r="J5" s="9"/>
      <c r="K5" s="86"/>
      <c r="L5" s="9"/>
      <c r="M5" s="9"/>
      <c r="N5" s="9"/>
    </row>
    <row r="6" spans="1:14">
      <c r="A6" s="9"/>
      <c r="B6" s="8" t="s">
        <v>6</v>
      </c>
      <c r="D6" s="9"/>
      <c r="E6" s="9"/>
      <c r="F6" s="9"/>
      <c r="G6" s="9"/>
      <c r="H6" s="10"/>
      <c r="I6" s="85"/>
      <c r="J6" s="9"/>
      <c r="K6" s="86"/>
      <c r="L6" s="9"/>
      <c r="M6" s="9"/>
      <c r="N6" s="9"/>
    </row>
    <row r="7" spans="1:14">
      <c r="A7" s="13"/>
      <c r="B7" s="8" t="s">
        <v>7</v>
      </c>
      <c r="D7" s="9"/>
      <c r="E7" s="9"/>
      <c r="F7" s="9"/>
      <c r="G7" s="9"/>
      <c r="H7" s="10"/>
      <c r="I7" s="85"/>
      <c r="J7" s="9"/>
      <c r="K7" s="86"/>
      <c r="L7" s="9"/>
      <c r="M7" s="9"/>
      <c r="N7" s="9"/>
    </row>
    <row r="8" ht="14.25" customHeight="1" spans="1:14">
      <c r="A8" s="9"/>
      <c r="B8" s="14" t="s">
        <v>8</v>
      </c>
      <c r="D8" s="9"/>
      <c r="E8" s="9"/>
      <c r="F8" s="9"/>
      <c r="G8" s="9"/>
      <c r="H8" s="10"/>
      <c r="I8" s="85"/>
      <c r="J8" s="9"/>
      <c r="K8" s="86"/>
      <c r="L8" s="9"/>
      <c r="M8" s="9"/>
      <c r="N8" s="9"/>
    </row>
    <row r="9" ht="18" customHeight="1" spans="3:14">
      <c r="C9" s="15" t="s">
        <v>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15" customHeight="1" spans="8:9">
      <c r="H10" s="4"/>
      <c r="I10" s="4"/>
    </row>
    <row r="11" ht="14.1" customHeight="1" spans="1:14">
      <c r="A11" s="16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86"/>
      <c r="L11" s="9"/>
      <c r="M11" s="9"/>
      <c r="N11" s="9"/>
    </row>
    <row r="12" ht="18" customHeight="1" spans="1:14">
      <c r="A12" s="17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86"/>
      <c r="L12" s="9"/>
      <c r="M12" s="9"/>
      <c r="N12" s="9"/>
    </row>
    <row r="13" ht="15" customHeight="1" spans="1:14">
      <c r="A13" s="16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86"/>
      <c r="L13" s="9"/>
      <c r="M13" s="9"/>
      <c r="N13" s="9"/>
    </row>
    <row r="14" ht="14.1" customHeight="1" spans="1:14">
      <c r="A14" s="16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86"/>
      <c r="L14" s="9"/>
      <c r="M14" s="9"/>
      <c r="N14" s="9"/>
    </row>
    <row r="15" ht="8.1" customHeight="1"/>
    <row r="16" ht="33.95" customHeight="1" spans="1:14">
      <c r="A16" s="18" t="s">
        <v>14</v>
      </c>
      <c r="B16" s="19" t="s">
        <v>15</v>
      </c>
      <c r="C16" s="20" t="s">
        <v>16</v>
      </c>
      <c r="D16" s="20" t="s">
        <v>17</v>
      </c>
      <c r="E16" s="20" t="s">
        <v>18</v>
      </c>
      <c r="F16" s="20" t="s">
        <v>19</v>
      </c>
      <c r="G16" s="20" t="s">
        <v>20</v>
      </c>
      <c r="H16" s="20" t="s">
        <v>21</v>
      </c>
      <c r="I16" s="20" t="s">
        <v>22</v>
      </c>
      <c r="J16" s="19" t="s">
        <v>23</v>
      </c>
      <c r="K16" s="87" t="s">
        <v>24</v>
      </c>
      <c r="L16" s="20" t="s">
        <v>25</v>
      </c>
      <c r="M16" s="20" t="s">
        <v>26</v>
      </c>
      <c r="N16" s="88" t="s">
        <v>27</v>
      </c>
    </row>
    <row r="17" ht="26.1" customHeight="1" spans="1:14">
      <c r="A17" s="21" t="s">
        <v>28</v>
      </c>
      <c r="B17" s="22" t="s">
        <v>29</v>
      </c>
      <c r="C17" s="23" t="s">
        <v>30</v>
      </c>
      <c r="D17" s="24" t="s">
        <v>31</v>
      </c>
      <c r="E17" s="22" t="s">
        <v>32</v>
      </c>
      <c r="F17" s="22" t="s">
        <v>33</v>
      </c>
      <c r="G17" s="22" t="s">
        <v>34</v>
      </c>
      <c r="H17" s="23" t="s">
        <v>35</v>
      </c>
      <c r="I17" s="22" t="s">
        <v>36</v>
      </c>
      <c r="J17" s="89">
        <v>1</v>
      </c>
      <c r="K17" s="90">
        <v>1</v>
      </c>
      <c r="L17" s="89">
        <v>4</v>
      </c>
      <c r="M17" s="89">
        <v>12</v>
      </c>
      <c r="N17" s="91">
        <v>16</v>
      </c>
    </row>
    <row r="18" ht="21" customHeight="1" spans="1:14">
      <c r="A18" s="25" t="s">
        <v>37</v>
      </c>
      <c r="B18" s="26" t="s">
        <v>38</v>
      </c>
      <c r="C18" s="27" t="s">
        <v>39</v>
      </c>
      <c r="D18" s="28" t="s">
        <v>40</v>
      </c>
      <c r="E18" s="28" t="s">
        <v>32</v>
      </c>
      <c r="F18" s="28" t="s">
        <v>41</v>
      </c>
      <c r="G18" s="28">
        <v>1</v>
      </c>
      <c r="H18" s="27" t="s">
        <v>42</v>
      </c>
      <c r="I18" s="92" t="s">
        <v>43</v>
      </c>
      <c r="J18" s="92">
        <v>4</v>
      </c>
      <c r="K18" s="93">
        <v>3</v>
      </c>
      <c r="L18" s="92">
        <v>0</v>
      </c>
      <c r="M18" s="92">
        <v>48</v>
      </c>
      <c r="N18" s="94">
        <f>SUM(L18:M18)</f>
        <v>48</v>
      </c>
    </row>
    <row r="19" s="1" customFormat="1" ht="21" customHeight="1" spans="1:14">
      <c r="A19" s="25" t="s">
        <v>44</v>
      </c>
      <c r="B19" s="26" t="s">
        <v>45</v>
      </c>
      <c r="C19" s="27" t="s">
        <v>46</v>
      </c>
      <c r="D19" s="28" t="s">
        <v>40</v>
      </c>
      <c r="E19" s="28" t="s">
        <v>32</v>
      </c>
      <c r="F19" s="28" t="s">
        <v>41</v>
      </c>
      <c r="G19" s="28">
        <v>1</v>
      </c>
      <c r="H19" s="27" t="s">
        <v>42</v>
      </c>
      <c r="I19" s="92" t="s">
        <v>43</v>
      </c>
      <c r="J19" s="92">
        <v>4</v>
      </c>
      <c r="K19" s="93">
        <v>3</v>
      </c>
      <c r="L19" s="92">
        <v>0</v>
      </c>
      <c r="M19" s="92">
        <v>48</v>
      </c>
      <c r="N19" s="94">
        <f>SUM(L19:M19)</f>
        <v>48</v>
      </c>
    </row>
    <row r="20" s="1" customFormat="1" ht="21" customHeight="1" spans="1:14">
      <c r="A20" s="25" t="s">
        <v>47</v>
      </c>
      <c r="B20" s="26" t="s">
        <v>48</v>
      </c>
      <c r="C20" s="27" t="s">
        <v>49</v>
      </c>
      <c r="D20" s="28" t="s">
        <v>40</v>
      </c>
      <c r="E20" s="28" t="s">
        <v>32</v>
      </c>
      <c r="F20" s="28" t="s">
        <v>33</v>
      </c>
      <c r="G20" s="28">
        <v>1</v>
      </c>
      <c r="H20" s="27" t="s">
        <v>50</v>
      </c>
      <c r="I20" s="92" t="s">
        <v>43</v>
      </c>
      <c r="J20" s="92">
        <v>2</v>
      </c>
      <c r="K20" s="93">
        <v>1.5</v>
      </c>
      <c r="L20" s="92">
        <v>20</v>
      </c>
      <c r="M20" s="92">
        <v>4</v>
      </c>
      <c r="N20" s="94">
        <f t="shared" ref="N20:N24" si="0">SUM(L20:M20)</f>
        <v>24</v>
      </c>
    </row>
    <row r="21" s="1" customFormat="1" ht="21" customHeight="1" spans="1:14">
      <c r="A21" s="25" t="s">
        <v>51</v>
      </c>
      <c r="B21" s="26" t="s">
        <v>52</v>
      </c>
      <c r="C21" s="27" t="s">
        <v>53</v>
      </c>
      <c r="D21" s="28" t="s">
        <v>40</v>
      </c>
      <c r="E21" s="28" t="s">
        <v>32</v>
      </c>
      <c r="F21" s="28" t="s">
        <v>54</v>
      </c>
      <c r="G21" s="28">
        <v>1</v>
      </c>
      <c r="H21" s="28" t="s">
        <v>55</v>
      </c>
      <c r="I21" s="28" t="s">
        <v>36</v>
      </c>
      <c r="J21" s="28" t="s">
        <v>56</v>
      </c>
      <c r="K21" s="95">
        <v>1</v>
      </c>
      <c r="L21" s="28">
        <v>24</v>
      </c>
      <c r="M21" s="28">
        <v>0</v>
      </c>
      <c r="N21" s="94">
        <f t="shared" si="0"/>
        <v>24</v>
      </c>
    </row>
    <row r="22" ht="21" customHeight="1" spans="1:14">
      <c r="A22" s="25" t="s">
        <v>57</v>
      </c>
      <c r="B22" s="26" t="s">
        <v>58</v>
      </c>
      <c r="C22" s="27" t="s">
        <v>59</v>
      </c>
      <c r="D22" s="28" t="s">
        <v>40</v>
      </c>
      <c r="E22" s="28" t="s">
        <v>32</v>
      </c>
      <c r="F22" s="28" t="s">
        <v>33</v>
      </c>
      <c r="G22" s="28">
        <v>1</v>
      </c>
      <c r="H22" s="27" t="s">
        <v>35</v>
      </c>
      <c r="I22" s="92" t="s">
        <v>36</v>
      </c>
      <c r="J22" s="92">
        <v>4</v>
      </c>
      <c r="K22" s="93">
        <v>3</v>
      </c>
      <c r="L22" s="92">
        <v>12</v>
      </c>
      <c r="M22" s="92">
        <v>36</v>
      </c>
      <c r="N22" s="94">
        <f t="shared" si="0"/>
        <v>48</v>
      </c>
    </row>
    <row r="23" ht="21" customHeight="1" spans="1:14">
      <c r="A23" s="25" t="s">
        <v>60</v>
      </c>
      <c r="B23" s="27">
        <v>1100042</v>
      </c>
      <c r="C23" s="27" t="s">
        <v>61</v>
      </c>
      <c r="D23" s="27" t="s">
        <v>40</v>
      </c>
      <c r="E23" s="27" t="s">
        <v>32</v>
      </c>
      <c r="F23" s="27" t="s">
        <v>41</v>
      </c>
      <c r="G23" s="27">
        <v>1</v>
      </c>
      <c r="H23" s="27" t="s">
        <v>35</v>
      </c>
      <c r="I23" s="27" t="s">
        <v>36</v>
      </c>
      <c r="J23" s="27">
        <v>4</v>
      </c>
      <c r="K23" s="27">
        <v>0.5</v>
      </c>
      <c r="L23" s="27">
        <v>0</v>
      </c>
      <c r="M23" s="27">
        <v>8</v>
      </c>
      <c r="N23" s="96">
        <f t="shared" si="0"/>
        <v>8</v>
      </c>
    </row>
    <row r="24" ht="21" customHeight="1" spans="1:14">
      <c r="A24" s="25" t="s">
        <v>62</v>
      </c>
      <c r="B24" s="26" t="s">
        <v>63</v>
      </c>
      <c r="C24" s="27" t="s">
        <v>64</v>
      </c>
      <c r="D24" s="27" t="s">
        <v>40</v>
      </c>
      <c r="E24" s="27" t="s">
        <v>32</v>
      </c>
      <c r="F24" s="27" t="s">
        <v>33</v>
      </c>
      <c r="G24" s="27">
        <v>1</v>
      </c>
      <c r="H24" s="29" t="s">
        <v>65</v>
      </c>
      <c r="I24" s="92" t="s">
        <v>36</v>
      </c>
      <c r="J24" s="92">
        <v>2</v>
      </c>
      <c r="K24" s="93">
        <v>1</v>
      </c>
      <c r="L24" s="92">
        <v>4</v>
      </c>
      <c r="M24" s="92">
        <v>12</v>
      </c>
      <c r="N24" s="94">
        <f t="shared" si="0"/>
        <v>16</v>
      </c>
    </row>
    <row r="25" ht="21" customHeight="1" spans="1:14">
      <c r="A25" s="25" t="s">
        <v>66</v>
      </c>
      <c r="B25" s="26" t="s">
        <v>67</v>
      </c>
      <c r="C25" s="27" t="s">
        <v>68</v>
      </c>
      <c r="D25" s="27" t="s">
        <v>40</v>
      </c>
      <c r="E25" s="28" t="s">
        <v>32</v>
      </c>
      <c r="F25" s="27" t="s">
        <v>41</v>
      </c>
      <c r="G25" s="27">
        <v>1</v>
      </c>
      <c r="H25" s="27" t="s">
        <v>55</v>
      </c>
      <c r="I25" s="97" t="s">
        <v>36</v>
      </c>
      <c r="J25" s="27">
        <v>1</v>
      </c>
      <c r="K25" s="98">
        <v>2</v>
      </c>
      <c r="L25" s="97">
        <v>0</v>
      </c>
      <c r="M25" s="97">
        <v>32</v>
      </c>
      <c r="N25" s="94">
        <v>32</v>
      </c>
    </row>
    <row r="26" s="1" customFormat="1" ht="24" customHeight="1" spans="1:14">
      <c r="A26" s="25" t="s">
        <v>69</v>
      </c>
      <c r="B26" s="26" t="s">
        <v>70</v>
      </c>
      <c r="C26" s="27" t="s">
        <v>71</v>
      </c>
      <c r="D26" s="27" t="s">
        <v>40</v>
      </c>
      <c r="E26" s="28" t="s">
        <v>32</v>
      </c>
      <c r="F26" s="27" t="s">
        <v>41</v>
      </c>
      <c r="G26" s="27">
        <v>1</v>
      </c>
      <c r="H26" s="27" t="s">
        <v>55</v>
      </c>
      <c r="I26" s="97" t="s">
        <v>36</v>
      </c>
      <c r="J26" s="27">
        <v>1</v>
      </c>
      <c r="K26" s="98">
        <v>1</v>
      </c>
      <c r="L26" s="27">
        <v>0</v>
      </c>
      <c r="M26" s="27">
        <v>16</v>
      </c>
      <c r="N26" s="94">
        <v>16</v>
      </c>
    </row>
    <row r="27" s="1" customFormat="1" ht="21" customHeight="1" spans="1:14">
      <c r="A27" s="25" t="s">
        <v>72</v>
      </c>
      <c r="B27" s="26" t="s">
        <v>73</v>
      </c>
      <c r="C27" s="27" t="s">
        <v>74</v>
      </c>
      <c r="D27" s="28" t="s">
        <v>40</v>
      </c>
      <c r="E27" s="28" t="s">
        <v>32</v>
      </c>
      <c r="F27" s="27" t="s">
        <v>41</v>
      </c>
      <c r="G27" s="28">
        <v>1</v>
      </c>
      <c r="H27" s="27" t="s">
        <v>35</v>
      </c>
      <c r="I27" s="92" t="s">
        <v>36</v>
      </c>
      <c r="J27" s="29" t="s">
        <v>75</v>
      </c>
      <c r="K27" s="93">
        <v>1.5</v>
      </c>
      <c r="L27" s="92">
        <v>0</v>
      </c>
      <c r="M27" s="92">
        <v>24</v>
      </c>
      <c r="N27" s="94">
        <f>SUM(L27:M27)</f>
        <v>24</v>
      </c>
    </row>
    <row r="28" s="1" customFormat="1" ht="21" customHeight="1" spans="1:14">
      <c r="A28" s="30" t="s">
        <v>76</v>
      </c>
      <c r="B28" s="31"/>
      <c r="C28" s="32"/>
      <c r="D28" s="32"/>
      <c r="E28" s="32"/>
      <c r="F28" s="31"/>
      <c r="G28" s="32"/>
      <c r="H28" s="32"/>
      <c r="I28" s="99"/>
      <c r="J28" s="100">
        <f>SUM(J17:J27)</f>
        <v>23</v>
      </c>
      <c r="K28" s="101">
        <f>SUM(K18:K27)</f>
        <v>17.5</v>
      </c>
      <c r="L28" s="100">
        <f>SUM(L18:L27)</f>
        <v>60</v>
      </c>
      <c r="M28" s="100">
        <f>SUM(M18:M27)</f>
        <v>228</v>
      </c>
      <c r="N28" s="102">
        <f>SUM(N18:N27)</f>
        <v>288</v>
      </c>
    </row>
    <row r="29" s="1" customFormat="1" ht="21" customHeight="1" spans="1:14">
      <c r="A29" s="33" t="s">
        <v>28</v>
      </c>
      <c r="B29" s="26" t="s">
        <v>77</v>
      </c>
      <c r="C29" s="34" t="s">
        <v>78</v>
      </c>
      <c r="D29" s="35" t="s">
        <v>40</v>
      </c>
      <c r="E29" s="35" t="s">
        <v>79</v>
      </c>
      <c r="F29" s="35" t="s">
        <v>33</v>
      </c>
      <c r="G29" s="35">
        <v>1</v>
      </c>
      <c r="H29" s="34" t="s">
        <v>80</v>
      </c>
      <c r="I29" s="92" t="s">
        <v>43</v>
      </c>
      <c r="J29" s="103">
        <v>5</v>
      </c>
      <c r="K29" s="104">
        <v>4</v>
      </c>
      <c r="L29" s="105">
        <v>20</v>
      </c>
      <c r="M29" s="105">
        <v>40</v>
      </c>
      <c r="N29" s="106">
        <v>60</v>
      </c>
    </row>
    <row r="30" s="1" customFormat="1" ht="21" customHeight="1" spans="1:14">
      <c r="A30" s="33" t="s">
        <v>37</v>
      </c>
      <c r="B30" s="27" t="s">
        <v>81</v>
      </c>
      <c r="C30" s="27" t="s">
        <v>82</v>
      </c>
      <c r="D30" s="35" t="s">
        <v>40</v>
      </c>
      <c r="E30" s="35" t="s">
        <v>79</v>
      </c>
      <c r="F30" s="35" t="s">
        <v>33</v>
      </c>
      <c r="G30" s="35">
        <v>1</v>
      </c>
      <c r="H30" s="27" t="s">
        <v>83</v>
      </c>
      <c r="I30" s="92" t="s">
        <v>43</v>
      </c>
      <c r="J30" s="92">
        <v>5</v>
      </c>
      <c r="K30" s="107">
        <v>4</v>
      </c>
      <c r="L30" s="108">
        <v>20</v>
      </c>
      <c r="M30" s="108">
        <v>40</v>
      </c>
      <c r="N30" s="109">
        <v>60</v>
      </c>
    </row>
    <row r="31" s="1" customFormat="1" ht="21" customHeight="1" spans="1:14">
      <c r="A31" s="33" t="s">
        <v>44</v>
      </c>
      <c r="B31" s="26" t="s">
        <v>84</v>
      </c>
      <c r="C31" s="36" t="s">
        <v>85</v>
      </c>
      <c r="D31" s="28" t="s">
        <v>40</v>
      </c>
      <c r="E31" s="28" t="s">
        <v>86</v>
      </c>
      <c r="F31" s="28" t="s">
        <v>54</v>
      </c>
      <c r="G31" s="28">
        <v>1</v>
      </c>
      <c r="H31" s="27" t="s">
        <v>80</v>
      </c>
      <c r="I31" s="97" t="s">
        <v>36</v>
      </c>
      <c r="J31" s="110" t="s">
        <v>87</v>
      </c>
      <c r="K31" s="111">
        <v>2</v>
      </c>
      <c r="L31" s="62">
        <v>48</v>
      </c>
      <c r="M31" s="62">
        <v>0</v>
      </c>
      <c r="N31" s="94">
        <v>48</v>
      </c>
    </row>
    <row r="32" s="2" customFormat="1" ht="21" customHeight="1" spans="1:14">
      <c r="A32" s="37" t="s">
        <v>47</v>
      </c>
      <c r="B32" s="38" t="s">
        <v>88</v>
      </c>
      <c r="C32" s="36" t="s">
        <v>89</v>
      </c>
      <c r="D32" s="39" t="s">
        <v>40</v>
      </c>
      <c r="E32" s="39" t="s">
        <v>86</v>
      </c>
      <c r="F32" s="39" t="s">
        <v>54</v>
      </c>
      <c r="G32" s="39">
        <v>1</v>
      </c>
      <c r="H32" s="36" t="s">
        <v>83</v>
      </c>
      <c r="I32" s="112" t="s">
        <v>36</v>
      </c>
      <c r="J32" s="113" t="s">
        <v>56</v>
      </c>
      <c r="K32" s="114">
        <v>1</v>
      </c>
      <c r="L32" s="115">
        <v>24</v>
      </c>
      <c r="M32" s="115">
        <v>0</v>
      </c>
      <c r="N32" s="116">
        <v>24</v>
      </c>
    </row>
    <row r="33" s="2" customFormat="1" ht="21" customHeight="1" spans="1:14">
      <c r="A33" s="40" t="s">
        <v>90</v>
      </c>
      <c r="B33" s="41"/>
      <c r="C33" s="42"/>
      <c r="D33" s="42"/>
      <c r="E33" s="42"/>
      <c r="F33" s="41"/>
      <c r="G33" s="42"/>
      <c r="H33" s="42"/>
      <c r="I33" s="117"/>
      <c r="J33" s="118">
        <v>10</v>
      </c>
      <c r="K33" s="119">
        <v>8</v>
      </c>
      <c r="L33" s="118">
        <v>40</v>
      </c>
      <c r="M33" s="118">
        <v>80</v>
      </c>
      <c r="N33" s="120">
        <v>120</v>
      </c>
    </row>
    <row r="34" s="2" customFormat="1" ht="21" customHeight="1" spans="1:14">
      <c r="A34" s="43" t="s">
        <v>91</v>
      </c>
      <c r="B34" s="44"/>
      <c r="C34" s="45"/>
      <c r="D34" s="45"/>
      <c r="E34" s="45"/>
      <c r="F34" s="44"/>
      <c r="G34" s="45"/>
      <c r="H34" s="45"/>
      <c r="I34" s="121"/>
      <c r="J34" s="122">
        <v>0</v>
      </c>
      <c r="K34" s="123">
        <v>0</v>
      </c>
      <c r="L34" s="122">
        <v>0</v>
      </c>
      <c r="M34" s="122">
        <v>0</v>
      </c>
      <c r="N34" s="124">
        <v>0</v>
      </c>
    </row>
    <row r="35" s="2" customFormat="1" ht="21" customHeight="1" spans="1:14">
      <c r="A35" s="46" t="s">
        <v>92</v>
      </c>
      <c r="B35" s="47"/>
      <c r="C35" s="48"/>
      <c r="D35" s="48"/>
      <c r="E35" s="48"/>
      <c r="F35" s="47"/>
      <c r="G35" s="48"/>
      <c r="H35" s="48"/>
      <c r="I35" s="125"/>
      <c r="J35" s="126">
        <v>3</v>
      </c>
      <c r="K35" s="126">
        <v>3</v>
      </c>
      <c r="L35" s="127">
        <v>72</v>
      </c>
      <c r="M35" s="127">
        <v>0</v>
      </c>
      <c r="N35" s="128">
        <v>72</v>
      </c>
    </row>
    <row r="36" s="2" customFormat="1" ht="21" customHeight="1" spans="1:14">
      <c r="A36" s="49" t="s">
        <v>28</v>
      </c>
      <c r="B36" s="50" t="s">
        <v>93</v>
      </c>
      <c r="C36" s="51" t="s">
        <v>94</v>
      </c>
      <c r="D36" s="52" t="s">
        <v>31</v>
      </c>
      <c r="E36" s="51" t="s">
        <v>32</v>
      </c>
      <c r="F36" s="51" t="s">
        <v>54</v>
      </c>
      <c r="G36" s="52">
        <v>2</v>
      </c>
      <c r="H36" s="50" t="s">
        <v>95</v>
      </c>
      <c r="I36" s="51" t="s">
        <v>36</v>
      </c>
      <c r="J36" s="51" t="s">
        <v>87</v>
      </c>
      <c r="K36" s="129">
        <v>2</v>
      </c>
      <c r="L36" s="130">
        <f>K36*24</f>
        <v>48</v>
      </c>
      <c r="M36" s="130">
        <v>0</v>
      </c>
      <c r="N36" s="131">
        <f>SUM(L36:M36)</f>
        <v>48</v>
      </c>
    </row>
    <row r="37" s="2" customFormat="1" ht="21" customHeight="1" spans="1:14">
      <c r="A37" s="53" t="s">
        <v>37</v>
      </c>
      <c r="B37" s="22" t="s">
        <v>96</v>
      </c>
      <c r="C37" s="22" t="s">
        <v>97</v>
      </c>
      <c r="D37" s="24" t="s">
        <v>31</v>
      </c>
      <c r="E37" s="22" t="s">
        <v>32</v>
      </c>
      <c r="F37" s="22" t="s">
        <v>41</v>
      </c>
      <c r="G37" s="22">
        <v>2</v>
      </c>
      <c r="H37" s="23" t="s">
        <v>42</v>
      </c>
      <c r="I37" s="22" t="s">
        <v>36</v>
      </c>
      <c r="J37" s="89">
        <v>4</v>
      </c>
      <c r="K37" s="90">
        <v>1.5</v>
      </c>
      <c r="L37" s="89">
        <v>0</v>
      </c>
      <c r="M37" s="89">
        <v>24</v>
      </c>
      <c r="N37" s="91">
        <f t="shared" ref="N37:N38" si="1">SUM(L37:M37)</f>
        <v>24</v>
      </c>
    </row>
    <row r="38" s="2" customFormat="1" ht="21" customHeight="1" spans="1:14">
      <c r="A38" s="54" t="s">
        <v>44</v>
      </c>
      <c r="B38" s="27">
        <v>1200003</v>
      </c>
      <c r="C38" s="27" t="s">
        <v>98</v>
      </c>
      <c r="D38" s="27" t="s">
        <v>40</v>
      </c>
      <c r="E38" s="27" t="s">
        <v>32</v>
      </c>
      <c r="F38" s="27" t="s">
        <v>54</v>
      </c>
      <c r="G38" s="27">
        <v>2</v>
      </c>
      <c r="H38" s="27" t="s">
        <v>99</v>
      </c>
      <c r="I38" s="27" t="s">
        <v>36</v>
      </c>
      <c r="J38" s="27" t="s">
        <v>87</v>
      </c>
      <c r="K38" s="27">
        <v>2</v>
      </c>
      <c r="L38" s="27">
        <f>K38*24</f>
        <v>48</v>
      </c>
      <c r="M38" s="27">
        <v>0</v>
      </c>
      <c r="N38" s="96">
        <f t="shared" si="1"/>
        <v>48</v>
      </c>
    </row>
    <row r="39" s="1" customFormat="1" ht="26.25" customHeight="1" spans="1:14">
      <c r="A39" s="54" t="s">
        <v>47</v>
      </c>
      <c r="B39" s="225" t="s">
        <v>100</v>
      </c>
      <c r="C39" s="27" t="s">
        <v>101</v>
      </c>
      <c r="D39" s="27" t="s">
        <v>40</v>
      </c>
      <c r="E39" s="27" t="s">
        <v>32</v>
      </c>
      <c r="F39" s="27" t="s">
        <v>41</v>
      </c>
      <c r="G39" s="27" t="s">
        <v>102</v>
      </c>
      <c r="H39" s="27" t="s">
        <v>42</v>
      </c>
      <c r="I39" s="27" t="s">
        <v>36</v>
      </c>
      <c r="J39" s="27">
        <v>6</v>
      </c>
      <c r="K39" s="27">
        <v>2</v>
      </c>
      <c r="L39" s="27">
        <v>0</v>
      </c>
      <c r="M39" s="27">
        <v>36</v>
      </c>
      <c r="N39" s="96">
        <v>36</v>
      </c>
    </row>
    <row r="40" s="2" customFormat="1" ht="21" customHeight="1" spans="1:14">
      <c r="A40" s="54" t="s">
        <v>51</v>
      </c>
      <c r="B40" s="27">
        <v>1100014</v>
      </c>
      <c r="C40" s="27" t="s">
        <v>103</v>
      </c>
      <c r="D40" s="27" t="s">
        <v>40</v>
      </c>
      <c r="E40" s="27" t="s">
        <v>32</v>
      </c>
      <c r="F40" s="27" t="s">
        <v>41</v>
      </c>
      <c r="G40" s="27">
        <v>2</v>
      </c>
      <c r="H40" s="27" t="s">
        <v>35</v>
      </c>
      <c r="I40" s="27" t="s">
        <v>36</v>
      </c>
      <c r="J40" s="27">
        <v>6</v>
      </c>
      <c r="K40" s="27">
        <v>2</v>
      </c>
      <c r="L40" s="27">
        <v>0</v>
      </c>
      <c r="M40" s="27">
        <v>32</v>
      </c>
      <c r="N40" s="96">
        <v>32</v>
      </c>
    </row>
    <row r="41" s="2" customFormat="1" ht="21" customHeight="1" spans="1:14">
      <c r="A41" s="55" t="s">
        <v>57</v>
      </c>
      <c r="B41" s="56" t="s">
        <v>104</v>
      </c>
      <c r="C41" s="56" t="s">
        <v>105</v>
      </c>
      <c r="D41" s="57" t="s">
        <v>40</v>
      </c>
      <c r="E41" s="57" t="s">
        <v>32</v>
      </c>
      <c r="F41" s="56" t="s">
        <v>41</v>
      </c>
      <c r="G41" s="56" t="s">
        <v>102</v>
      </c>
      <c r="H41" s="58" t="s">
        <v>65</v>
      </c>
      <c r="I41" s="56" t="s">
        <v>36</v>
      </c>
      <c r="J41" s="132">
        <v>4</v>
      </c>
      <c r="K41" s="133">
        <v>1.5</v>
      </c>
      <c r="L41" s="132">
        <v>0</v>
      </c>
      <c r="M41" s="132">
        <v>24</v>
      </c>
      <c r="N41" s="134">
        <v>24</v>
      </c>
    </row>
    <row r="42" s="2" customFormat="1" ht="21" customHeight="1" spans="1:14">
      <c r="A42" s="54" t="s">
        <v>60</v>
      </c>
      <c r="B42" s="29" t="s">
        <v>106</v>
      </c>
      <c r="C42" s="27" t="s">
        <v>107</v>
      </c>
      <c r="D42" s="28" t="s">
        <v>40</v>
      </c>
      <c r="E42" s="28" t="s">
        <v>32</v>
      </c>
      <c r="F42" s="28" t="s">
        <v>33</v>
      </c>
      <c r="G42" s="28">
        <v>2</v>
      </c>
      <c r="H42" s="27" t="s">
        <v>50</v>
      </c>
      <c r="I42" s="92" t="s">
        <v>43</v>
      </c>
      <c r="J42" s="92">
        <v>4</v>
      </c>
      <c r="K42" s="93">
        <v>1.5</v>
      </c>
      <c r="L42" s="92">
        <v>20</v>
      </c>
      <c r="M42" s="92">
        <v>4</v>
      </c>
      <c r="N42" s="94">
        <f>SUM(L42:M42)</f>
        <v>24</v>
      </c>
    </row>
    <row r="43" s="2" customFormat="1" ht="21" customHeight="1" spans="1:14">
      <c r="A43" s="59" t="s">
        <v>62</v>
      </c>
      <c r="B43" s="60">
        <v>1100043</v>
      </c>
      <c r="C43" s="60" t="s">
        <v>108</v>
      </c>
      <c r="D43" s="60" t="s">
        <v>40</v>
      </c>
      <c r="E43" s="60" t="s">
        <v>32</v>
      </c>
      <c r="F43" s="60" t="s">
        <v>41</v>
      </c>
      <c r="G43" s="60">
        <v>2</v>
      </c>
      <c r="H43" s="60" t="s">
        <v>35</v>
      </c>
      <c r="I43" s="60" t="s">
        <v>36</v>
      </c>
      <c r="J43" s="60">
        <v>0</v>
      </c>
      <c r="K43" s="60">
        <v>0</v>
      </c>
      <c r="L43" s="60">
        <v>0</v>
      </c>
      <c r="M43" s="60">
        <v>8</v>
      </c>
      <c r="N43" s="135">
        <f t="shared" ref="N43" si="2">SUM(L43:M43)</f>
        <v>8</v>
      </c>
    </row>
    <row r="44" s="2" customFormat="1" ht="21" customHeight="1" spans="1:14">
      <c r="A44" s="30" t="s">
        <v>109</v>
      </c>
      <c r="B44" s="32"/>
      <c r="C44" s="32"/>
      <c r="D44" s="32"/>
      <c r="E44" s="32"/>
      <c r="F44" s="32"/>
      <c r="G44" s="32"/>
      <c r="H44" s="32"/>
      <c r="I44" s="99"/>
      <c r="J44" s="100">
        <f>SUM(J38:J43)</f>
        <v>20</v>
      </c>
      <c r="K44" s="101">
        <f>SUM(K38:K43)</f>
        <v>9</v>
      </c>
      <c r="L44" s="100">
        <f>SUM(L38:L43)</f>
        <v>68</v>
      </c>
      <c r="M44" s="100">
        <f>SUM(M38:M43)</f>
        <v>104</v>
      </c>
      <c r="N44" s="102">
        <f>SUM(N38:N43)</f>
        <v>172</v>
      </c>
    </row>
    <row r="45" s="2" customFormat="1" ht="21" customHeight="1" spans="1:14">
      <c r="A45" s="33" t="s">
        <v>28</v>
      </c>
      <c r="B45" s="61" t="s">
        <v>110</v>
      </c>
      <c r="C45" s="62" t="s">
        <v>111</v>
      </c>
      <c r="D45" s="35" t="s">
        <v>40</v>
      </c>
      <c r="E45" s="35" t="s">
        <v>112</v>
      </c>
      <c r="F45" s="35" t="s">
        <v>33</v>
      </c>
      <c r="G45" s="35">
        <v>2</v>
      </c>
      <c r="H45" s="27" t="s">
        <v>80</v>
      </c>
      <c r="I45" s="62" t="s">
        <v>43</v>
      </c>
      <c r="J45" s="136" t="s">
        <v>87</v>
      </c>
      <c r="K45" s="111">
        <v>3</v>
      </c>
      <c r="L45" s="62">
        <v>24</v>
      </c>
      <c r="M45" s="62">
        <v>24</v>
      </c>
      <c r="N45" s="94">
        <v>48</v>
      </c>
    </row>
    <row r="46" s="2" customFormat="1" ht="21" customHeight="1" spans="1:14">
      <c r="A46" s="33" t="s">
        <v>37</v>
      </c>
      <c r="B46" s="63" t="s">
        <v>113</v>
      </c>
      <c r="C46" s="62" t="s">
        <v>114</v>
      </c>
      <c r="D46" s="35" t="s">
        <v>40</v>
      </c>
      <c r="E46" s="35" t="s">
        <v>112</v>
      </c>
      <c r="F46" s="35" t="s">
        <v>33</v>
      </c>
      <c r="G46" s="35">
        <v>2</v>
      </c>
      <c r="H46" s="27" t="s">
        <v>80</v>
      </c>
      <c r="I46" s="62" t="s">
        <v>43</v>
      </c>
      <c r="J46" s="136" t="s">
        <v>115</v>
      </c>
      <c r="K46" s="137">
        <v>4.5</v>
      </c>
      <c r="L46" s="62">
        <v>24</v>
      </c>
      <c r="M46" s="62">
        <v>48</v>
      </c>
      <c r="N46" s="94">
        <v>72</v>
      </c>
    </row>
    <row r="47" s="2" customFormat="1" ht="21" customHeight="1" spans="1:14">
      <c r="A47" s="26" t="s">
        <v>44</v>
      </c>
      <c r="B47" s="26" t="s">
        <v>116</v>
      </c>
      <c r="C47" s="64" t="s">
        <v>117</v>
      </c>
      <c r="D47" s="28" t="s">
        <v>40</v>
      </c>
      <c r="E47" s="28" t="s">
        <v>86</v>
      </c>
      <c r="F47" s="35" t="s">
        <v>54</v>
      </c>
      <c r="G47" s="35">
        <v>2</v>
      </c>
      <c r="H47" s="65" t="s">
        <v>83</v>
      </c>
      <c r="I47" s="64" t="s">
        <v>36</v>
      </c>
      <c r="J47" s="136" t="s">
        <v>56</v>
      </c>
      <c r="K47" s="111">
        <v>1</v>
      </c>
      <c r="L47" s="62">
        <v>24</v>
      </c>
      <c r="M47" s="62">
        <v>0</v>
      </c>
      <c r="N47" s="94">
        <v>24</v>
      </c>
    </row>
    <row r="48" s="1" customFormat="1" ht="21" customHeight="1" spans="1:14">
      <c r="A48" s="33" t="s">
        <v>47</v>
      </c>
      <c r="B48" s="66" t="s">
        <v>118</v>
      </c>
      <c r="C48" s="67" t="s">
        <v>119</v>
      </c>
      <c r="D48" s="68" t="s">
        <v>40</v>
      </c>
      <c r="E48" s="69" t="s">
        <v>86</v>
      </c>
      <c r="F48" s="35" t="s">
        <v>54</v>
      </c>
      <c r="G48" s="35">
        <v>2</v>
      </c>
      <c r="H48" s="36" t="s">
        <v>80</v>
      </c>
      <c r="I48" s="138" t="s">
        <v>36</v>
      </c>
      <c r="J48" s="139" t="s">
        <v>87</v>
      </c>
      <c r="K48" s="138">
        <v>2</v>
      </c>
      <c r="L48" s="115">
        <v>48</v>
      </c>
      <c r="M48" s="115">
        <v>0</v>
      </c>
      <c r="N48" s="116">
        <f>L48+M48</f>
        <v>48</v>
      </c>
    </row>
    <row r="49" s="2" customFormat="1" ht="21" customHeight="1" spans="1:14">
      <c r="A49" s="70" t="s">
        <v>120</v>
      </c>
      <c r="B49" s="71"/>
      <c r="C49" s="72"/>
      <c r="D49" s="72"/>
      <c r="E49" s="72"/>
      <c r="F49" s="71"/>
      <c r="G49" s="72"/>
      <c r="H49" s="72"/>
      <c r="I49" s="71"/>
      <c r="J49" s="118"/>
      <c r="K49" s="119">
        <v>0</v>
      </c>
      <c r="L49" s="118">
        <v>0</v>
      </c>
      <c r="M49" s="118">
        <v>0</v>
      </c>
      <c r="N49" s="120">
        <v>0</v>
      </c>
    </row>
    <row r="50" s="1" customFormat="1" ht="30" customHeight="1" spans="1:14">
      <c r="A50" s="73" t="s">
        <v>121</v>
      </c>
      <c r="B50" s="74"/>
      <c r="C50" s="75"/>
      <c r="D50" s="75"/>
      <c r="E50" s="75"/>
      <c r="F50" s="74"/>
      <c r="G50" s="75"/>
      <c r="H50" s="75"/>
      <c r="I50" s="74"/>
      <c r="J50" s="122"/>
      <c r="K50" s="140">
        <v>7.5</v>
      </c>
      <c r="L50" s="141">
        <v>48</v>
      </c>
      <c r="M50" s="141">
        <v>72</v>
      </c>
      <c r="N50" s="142">
        <v>120</v>
      </c>
    </row>
    <row r="51" s="2" customFormat="1" ht="30" customHeight="1" spans="1:14">
      <c r="A51" s="76" t="s">
        <v>122</v>
      </c>
      <c r="B51" s="77"/>
      <c r="C51" s="78"/>
      <c r="D51" s="78"/>
      <c r="E51" s="78"/>
      <c r="F51" s="77"/>
      <c r="G51" s="78"/>
      <c r="H51" s="78"/>
      <c r="I51" s="77"/>
      <c r="J51" s="127"/>
      <c r="K51" s="126">
        <v>3</v>
      </c>
      <c r="L51" s="127">
        <v>72</v>
      </c>
      <c r="M51" s="127">
        <v>0</v>
      </c>
      <c r="N51" s="128">
        <v>72</v>
      </c>
    </row>
    <row r="52" s="2" customFormat="1" ht="24" customHeight="1" spans="1:14">
      <c r="A52" s="54" t="s">
        <v>123</v>
      </c>
      <c r="B52" s="34">
        <v>1000020</v>
      </c>
      <c r="C52" s="34" t="s">
        <v>124</v>
      </c>
      <c r="D52" s="35" t="s">
        <v>40</v>
      </c>
      <c r="E52" s="35" t="s">
        <v>32</v>
      </c>
      <c r="F52" s="35" t="s">
        <v>33</v>
      </c>
      <c r="G52" s="35">
        <v>3</v>
      </c>
      <c r="H52" s="34" t="s">
        <v>50</v>
      </c>
      <c r="I52" s="103" t="s">
        <v>43</v>
      </c>
      <c r="J52" s="103">
        <v>4</v>
      </c>
      <c r="K52" s="143">
        <v>1.5</v>
      </c>
      <c r="L52" s="103">
        <v>20</v>
      </c>
      <c r="M52" s="103">
        <v>4</v>
      </c>
      <c r="N52" s="144">
        <f>SUM(L52:M52)</f>
        <v>24</v>
      </c>
    </row>
    <row r="53" s="2" customFormat="1" ht="21" customHeight="1" spans="1:14">
      <c r="A53" s="25" t="s">
        <v>125</v>
      </c>
      <c r="B53" s="27">
        <v>1400002</v>
      </c>
      <c r="C53" s="27" t="s">
        <v>126</v>
      </c>
      <c r="D53" s="27" t="s">
        <v>40</v>
      </c>
      <c r="E53" s="28" t="s">
        <v>32</v>
      </c>
      <c r="F53" s="27" t="s">
        <v>41</v>
      </c>
      <c r="G53" s="27">
        <v>3</v>
      </c>
      <c r="H53" s="27" t="s">
        <v>99</v>
      </c>
      <c r="I53" s="92" t="s">
        <v>43</v>
      </c>
      <c r="J53" s="92">
        <v>4</v>
      </c>
      <c r="K53" s="93">
        <v>2</v>
      </c>
      <c r="L53" s="92">
        <v>0</v>
      </c>
      <c r="M53" s="92">
        <v>36</v>
      </c>
      <c r="N53" s="94">
        <f>SUM(L53:M53)</f>
        <v>36</v>
      </c>
    </row>
    <row r="54" ht="21" customHeight="1" spans="1:14">
      <c r="A54" s="79" t="s">
        <v>127</v>
      </c>
      <c r="B54" s="80">
        <v>110006</v>
      </c>
      <c r="C54" s="80" t="s">
        <v>128</v>
      </c>
      <c r="D54" s="80" t="s">
        <v>40</v>
      </c>
      <c r="E54" s="57" t="s">
        <v>32</v>
      </c>
      <c r="F54" s="80" t="s">
        <v>33</v>
      </c>
      <c r="G54" s="80">
        <v>3</v>
      </c>
      <c r="H54" s="80" t="s">
        <v>35</v>
      </c>
      <c r="I54" s="132" t="s">
        <v>36</v>
      </c>
      <c r="J54" s="132">
        <v>6</v>
      </c>
      <c r="K54" s="133">
        <v>3</v>
      </c>
      <c r="L54" s="132">
        <v>12</v>
      </c>
      <c r="M54" s="132">
        <v>36</v>
      </c>
      <c r="N54" s="134">
        <v>48</v>
      </c>
    </row>
    <row r="55" ht="21" customHeight="1" spans="1:14">
      <c r="A55" s="25" t="s">
        <v>129</v>
      </c>
      <c r="B55" s="27">
        <v>110007</v>
      </c>
      <c r="C55" s="27" t="s">
        <v>130</v>
      </c>
      <c r="D55" s="28" t="s">
        <v>40</v>
      </c>
      <c r="E55" s="28" t="s">
        <v>32</v>
      </c>
      <c r="F55" s="28" t="s">
        <v>54</v>
      </c>
      <c r="G55" s="28">
        <v>3</v>
      </c>
      <c r="H55" s="27" t="s">
        <v>35</v>
      </c>
      <c r="I55" s="92" t="s">
        <v>36</v>
      </c>
      <c r="J55" s="92" t="s">
        <v>56</v>
      </c>
      <c r="K55" s="93">
        <v>1</v>
      </c>
      <c r="L55" s="92">
        <v>12</v>
      </c>
      <c r="M55" s="92">
        <v>0</v>
      </c>
      <c r="N55" s="94">
        <f>SUM(L55:M55)</f>
        <v>12</v>
      </c>
    </row>
    <row r="56" ht="21" customHeight="1" spans="1:14">
      <c r="A56" s="25" t="s">
        <v>131</v>
      </c>
      <c r="B56" s="60">
        <v>1100044</v>
      </c>
      <c r="C56" s="60" t="s">
        <v>132</v>
      </c>
      <c r="D56" s="60" t="s">
        <v>40</v>
      </c>
      <c r="E56" s="60" t="s">
        <v>32</v>
      </c>
      <c r="F56" s="60" t="s">
        <v>41</v>
      </c>
      <c r="G56" s="60">
        <v>3</v>
      </c>
      <c r="H56" s="60" t="s">
        <v>35</v>
      </c>
      <c r="I56" s="60" t="s">
        <v>36</v>
      </c>
      <c r="J56" s="60" t="s">
        <v>75</v>
      </c>
      <c r="K56" s="60">
        <v>0</v>
      </c>
      <c r="L56" s="60">
        <v>0</v>
      </c>
      <c r="M56" s="60">
        <v>8</v>
      </c>
      <c r="N56" s="135">
        <v>8</v>
      </c>
    </row>
    <row r="57" ht="21" customHeight="1" spans="1:14">
      <c r="A57" s="30" t="s">
        <v>133</v>
      </c>
      <c r="B57" s="32"/>
      <c r="C57" s="32"/>
      <c r="D57" s="32"/>
      <c r="E57" s="32"/>
      <c r="F57" s="32"/>
      <c r="G57" s="32"/>
      <c r="H57" s="32"/>
      <c r="I57" s="145"/>
      <c r="J57" s="100">
        <f>SUM(J52:J54)</f>
        <v>14</v>
      </c>
      <c r="K57" s="101">
        <f>SUM(K52:K56)</f>
        <v>7.5</v>
      </c>
      <c r="L57" s="100">
        <f>SUM(L52:L56)</f>
        <v>44</v>
      </c>
      <c r="M57" s="100">
        <f>SUM(M52:M56)</f>
        <v>84</v>
      </c>
      <c r="N57" s="102">
        <f>SUM(N52:N56)</f>
        <v>128</v>
      </c>
    </row>
    <row r="58" ht="21" customHeight="1" spans="1:14">
      <c r="A58" s="81" t="s">
        <v>28</v>
      </c>
      <c r="B58" s="63" t="s">
        <v>134</v>
      </c>
      <c r="C58" s="62" t="s">
        <v>135</v>
      </c>
      <c r="D58" s="35" t="s">
        <v>40</v>
      </c>
      <c r="E58" s="62" t="s">
        <v>79</v>
      </c>
      <c r="F58" s="35" t="s">
        <v>33</v>
      </c>
      <c r="G58" s="35">
        <v>3</v>
      </c>
      <c r="H58" s="65" t="s">
        <v>83</v>
      </c>
      <c r="I58" s="146" t="s">
        <v>43</v>
      </c>
      <c r="J58" s="147">
        <v>8</v>
      </c>
      <c r="K58" s="111">
        <v>3</v>
      </c>
      <c r="L58" s="62">
        <v>16</v>
      </c>
      <c r="M58" s="62">
        <v>32</v>
      </c>
      <c r="N58" s="94">
        <v>48</v>
      </c>
    </row>
    <row r="59" ht="21" customHeight="1" spans="1:14">
      <c r="A59" s="81" t="s">
        <v>37</v>
      </c>
      <c r="B59" s="63" t="s">
        <v>136</v>
      </c>
      <c r="C59" s="64" t="s">
        <v>137</v>
      </c>
      <c r="D59" s="28" t="s">
        <v>40</v>
      </c>
      <c r="E59" s="64" t="s">
        <v>112</v>
      </c>
      <c r="F59" s="82" t="s">
        <v>33</v>
      </c>
      <c r="G59" s="29">
        <v>3</v>
      </c>
      <c r="H59" s="27" t="s">
        <v>80</v>
      </c>
      <c r="I59" s="65" t="s">
        <v>43</v>
      </c>
      <c r="J59" s="136" t="s">
        <v>138</v>
      </c>
      <c r="K59" s="111">
        <v>6</v>
      </c>
      <c r="L59" s="62">
        <v>32</v>
      </c>
      <c r="M59" s="62">
        <v>64</v>
      </c>
      <c r="N59" s="94">
        <v>96</v>
      </c>
    </row>
    <row r="60" ht="21" customHeight="1" spans="1:14">
      <c r="A60" s="81" t="s">
        <v>44</v>
      </c>
      <c r="B60" s="63" t="s">
        <v>139</v>
      </c>
      <c r="C60" s="64" t="s">
        <v>140</v>
      </c>
      <c r="D60" s="39" t="s">
        <v>40</v>
      </c>
      <c r="E60" s="64" t="s">
        <v>112</v>
      </c>
      <c r="F60" s="83" t="s">
        <v>33</v>
      </c>
      <c r="G60" s="84">
        <v>3</v>
      </c>
      <c r="H60" s="27" t="s">
        <v>80</v>
      </c>
      <c r="I60" s="65" t="s">
        <v>36</v>
      </c>
      <c r="J60" s="136" t="s">
        <v>87</v>
      </c>
      <c r="K60" s="65">
        <v>3</v>
      </c>
      <c r="L60" s="62">
        <v>24</v>
      </c>
      <c r="M60" s="62">
        <v>24</v>
      </c>
      <c r="N60" s="94">
        <v>48</v>
      </c>
    </row>
    <row r="61" ht="21" customHeight="1" spans="1:14">
      <c r="A61" s="81" t="s">
        <v>47</v>
      </c>
      <c r="B61" s="63" t="s">
        <v>141</v>
      </c>
      <c r="C61" s="64" t="s">
        <v>142</v>
      </c>
      <c r="D61" s="64" t="s">
        <v>40</v>
      </c>
      <c r="E61" s="62" t="s">
        <v>86</v>
      </c>
      <c r="F61" s="64" t="s">
        <v>54</v>
      </c>
      <c r="G61" s="64">
        <v>3</v>
      </c>
      <c r="H61" s="27" t="s">
        <v>80</v>
      </c>
      <c r="I61" s="65" t="s">
        <v>36</v>
      </c>
      <c r="J61" s="136" t="s">
        <v>87</v>
      </c>
      <c r="K61" s="111">
        <v>2</v>
      </c>
      <c r="L61" s="62">
        <v>48</v>
      </c>
      <c r="M61" s="62">
        <v>0</v>
      </c>
      <c r="N61" s="134">
        <f>L61+M61</f>
        <v>48</v>
      </c>
    </row>
    <row r="62" ht="21" customHeight="1" spans="1:14">
      <c r="A62" s="81" t="s">
        <v>51</v>
      </c>
      <c r="B62" s="38" t="s">
        <v>143</v>
      </c>
      <c r="C62" s="64" t="s">
        <v>144</v>
      </c>
      <c r="D62" s="39" t="s">
        <v>40</v>
      </c>
      <c r="E62" s="64" t="s">
        <v>86</v>
      </c>
      <c r="F62" s="83" t="s">
        <v>54</v>
      </c>
      <c r="G62" s="84" t="s">
        <v>145</v>
      </c>
      <c r="H62" s="27" t="s">
        <v>80</v>
      </c>
      <c r="I62" s="65" t="s">
        <v>36</v>
      </c>
      <c r="J62" s="136" t="s">
        <v>87</v>
      </c>
      <c r="K62" s="65">
        <v>2</v>
      </c>
      <c r="L62" s="62">
        <v>48</v>
      </c>
      <c r="M62" s="62">
        <v>0</v>
      </c>
      <c r="N62" s="94">
        <f t="shared" ref="N62" si="3">L62+M62</f>
        <v>48</v>
      </c>
    </row>
    <row r="63" ht="21" customHeight="1" spans="1:14">
      <c r="A63" s="81" t="s">
        <v>57</v>
      </c>
      <c r="B63" s="26" t="s">
        <v>146</v>
      </c>
      <c r="C63" s="64" t="s">
        <v>147</v>
      </c>
      <c r="D63" s="28" t="s">
        <v>40</v>
      </c>
      <c r="E63" s="64" t="s">
        <v>86</v>
      </c>
      <c r="F63" s="82" t="s">
        <v>54</v>
      </c>
      <c r="G63" s="29" t="s">
        <v>145</v>
      </c>
      <c r="H63" s="65" t="s">
        <v>83</v>
      </c>
      <c r="I63" s="64" t="s">
        <v>36</v>
      </c>
      <c r="J63" s="136" t="s">
        <v>87</v>
      </c>
      <c r="K63" s="65">
        <v>2</v>
      </c>
      <c r="L63" s="62">
        <v>48</v>
      </c>
      <c r="M63" s="62">
        <v>0</v>
      </c>
      <c r="N63" s="94">
        <f t="shared" ref="N63" si="4">L63+M63</f>
        <v>48</v>
      </c>
    </row>
    <row r="64" ht="21" customHeight="1" spans="1:14">
      <c r="A64" s="40" t="s">
        <v>148</v>
      </c>
      <c r="B64" s="41"/>
      <c r="C64" s="42"/>
      <c r="D64" s="42"/>
      <c r="E64" s="42"/>
      <c r="F64" s="41"/>
      <c r="G64" s="42"/>
      <c r="H64" s="42"/>
      <c r="I64" s="117"/>
      <c r="J64" s="118">
        <v>8</v>
      </c>
      <c r="K64" s="119">
        <v>3</v>
      </c>
      <c r="L64" s="118">
        <v>16</v>
      </c>
      <c r="M64" s="118">
        <v>32</v>
      </c>
      <c r="N64" s="120">
        <v>48</v>
      </c>
    </row>
    <row r="65" ht="21" customHeight="1" spans="1:14">
      <c r="A65" s="43" t="s">
        <v>149</v>
      </c>
      <c r="B65" s="44"/>
      <c r="C65" s="45"/>
      <c r="D65" s="45"/>
      <c r="E65" s="45"/>
      <c r="F65" s="44"/>
      <c r="G65" s="45"/>
      <c r="H65" s="45"/>
      <c r="I65" s="121"/>
      <c r="J65" s="122"/>
      <c r="K65" s="123">
        <v>9</v>
      </c>
      <c r="L65" s="122">
        <v>56</v>
      </c>
      <c r="M65" s="122">
        <v>88</v>
      </c>
      <c r="N65" s="124">
        <v>144</v>
      </c>
    </row>
    <row r="66" ht="21" customHeight="1" spans="1:14">
      <c r="A66" s="46" t="s">
        <v>150</v>
      </c>
      <c r="B66" s="47"/>
      <c r="C66" s="48"/>
      <c r="D66" s="48"/>
      <c r="E66" s="48"/>
      <c r="F66" s="47"/>
      <c r="G66" s="48"/>
      <c r="H66" s="48"/>
      <c r="I66" s="125"/>
      <c r="J66" s="127"/>
      <c r="K66" s="126">
        <v>6</v>
      </c>
      <c r="L66" s="127">
        <v>144</v>
      </c>
      <c r="M66" s="127">
        <v>0</v>
      </c>
      <c r="N66" s="128">
        <v>144</v>
      </c>
    </row>
    <row r="67" ht="21" customHeight="1" spans="1:14">
      <c r="A67" s="33" t="s">
        <v>28</v>
      </c>
      <c r="B67" s="63" t="s">
        <v>151</v>
      </c>
      <c r="C67" s="148" t="s">
        <v>152</v>
      </c>
      <c r="D67" s="148" t="s">
        <v>40</v>
      </c>
      <c r="E67" s="35" t="s">
        <v>32</v>
      </c>
      <c r="F67" s="148" t="s">
        <v>33</v>
      </c>
      <c r="G67" s="148">
        <v>4</v>
      </c>
      <c r="H67" s="34" t="s">
        <v>65</v>
      </c>
      <c r="I67" s="103" t="s">
        <v>36</v>
      </c>
      <c r="J67" s="103">
        <v>2</v>
      </c>
      <c r="K67" s="143">
        <v>1</v>
      </c>
      <c r="L67" s="103">
        <v>4</v>
      </c>
      <c r="M67" s="103">
        <v>12</v>
      </c>
      <c r="N67" s="144">
        <f>SUM(L67:M67)</f>
        <v>16</v>
      </c>
    </row>
    <row r="68" ht="21" customHeight="1" spans="1:14">
      <c r="A68" s="149" t="s">
        <v>37</v>
      </c>
      <c r="B68" s="26" t="s">
        <v>153</v>
      </c>
      <c r="C68" s="27" t="s">
        <v>154</v>
      </c>
      <c r="D68" s="28" t="s">
        <v>40</v>
      </c>
      <c r="E68" s="28" t="s">
        <v>32</v>
      </c>
      <c r="F68" s="28" t="s">
        <v>33</v>
      </c>
      <c r="G68" s="28">
        <v>4</v>
      </c>
      <c r="H68" s="27" t="s">
        <v>50</v>
      </c>
      <c r="I68" s="92" t="s">
        <v>43</v>
      </c>
      <c r="J68" s="92">
        <v>4</v>
      </c>
      <c r="K68" s="93">
        <v>1.5</v>
      </c>
      <c r="L68" s="92">
        <v>20</v>
      </c>
      <c r="M68" s="92">
        <v>4</v>
      </c>
      <c r="N68" s="94">
        <f>SUM(L68:M68)</f>
        <v>24</v>
      </c>
    </row>
    <row r="69" ht="21" customHeight="1" spans="1:14">
      <c r="A69" s="150" t="s">
        <v>44</v>
      </c>
      <c r="B69" s="38" t="s">
        <v>155</v>
      </c>
      <c r="C69" s="36" t="s">
        <v>156</v>
      </c>
      <c r="D69" s="39" t="s">
        <v>40</v>
      </c>
      <c r="E69" s="39" t="s">
        <v>32</v>
      </c>
      <c r="F69" s="39" t="s">
        <v>41</v>
      </c>
      <c r="G69" s="39">
        <v>4</v>
      </c>
      <c r="H69" s="36" t="s">
        <v>35</v>
      </c>
      <c r="I69" s="197" t="s">
        <v>36</v>
      </c>
      <c r="J69" s="197">
        <v>2</v>
      </c>
      <c r="K69" s="198">
        <v>1</v>
      </c>
      <c r="L69" s="197">
        <v>0</v>
      </c>
      <c r="M69" s="197">
        <v>8</v>
      </c>
      <c r="N69" s="116">
        <v>8</v>
      </c>
    </row>
    <row r="70" ht="21" customHeight="1" spans="1:14">
      <c r="A70" s="30" t="s">
        <v>157</v>
      </c>
      <c r="B70" s="32"/>
      <c r="C70" s="32"/>
      <c r="D70" s="32"/>
      <c r="E70" s="32"/>
      <c r="F70" s="32"/>
      <c r="G70" s="32"/>
      <c r="H70" s="32"/>
      <c r="I70" s="145"/>
      <c r="J70" s="100">
        <f>SUM(J67:J69)</f>
        <v>8</v>
      </c>
      <c r="K70" s="101">
        <f>SUM(K67:K69)</f>
        <v>3.5</v>
      </c>
      <c r="L70" s="100">
        <f>SUM(L67:L69)</f>
        <v>24</v>
      </c>
      <c r="M70" s="100">
        <f>SUM(M67:M69)</f>
        <v>24</v>
      </c>
      <c r="N70" s="102">
        <f>SUM(N67:N69)</f>
        <v>48</v>
      </c>
    </row>
    <row r="71" ht="24" customHeight="1" spans="1:14">
      <c r="A71" s="81" t="s">
        <v>28</v>
      </c>
      <c r="B71" s="63" t="s">
        <v>158</v>
      </c>
      <c r="C71" s="62" t="s">
        <v>159</v>
      </c>
      <c r="D71" s="62" t="s">
        <v>40</v>
      </c>
      <c r="E71" s="62" t="s">
        <v>112</v>
      </c>
      <c r="F71" s="62" t="s">
        <v>33</v>
      </c>
      <c r="G71" s="62">
        <v>4</v>
      </c>
      <c r="H71" s="27" t="s">
        <v>80</v>
      </c>
      <c r="I71" s="62" t="s">
        <v>43</v>
      </c>
      <c r="J71" s="136" t="s">
        <v>87</v>
      </c>
      <c r="K71" s="111">
        <v>3</v>
      </c>
      <c r="L71" s="62">
        <v>24</v>
      </c>
      <c r="M71" s="62">
        <v>24</v>
      </c>
      <c r="N71" s="199">
        <v>48</v>
      </c>
    </row>
    <row r="72" ht="23.1" customHeight="1" spans="1:14">
      <c r="A72" s="81" t="s">
        <v>37</v>
      </c>
      <c r="B72" s="63" t="s">
        <v>160</v>
      </c>
      <c r="C72" s="64" t="s">
        <v>161</v>
      </c>
      <c r="D72" s="64" t="s">
        <v>40</v>
      </c>
      <c r="E72" s="62" t="s">
        <v>112</v>
      </c>
      <c r="F72" s="64" t="s">
        <v>33</v>
      </c>
      <c r="G72" s="64">
        <v>4</v>
      </c>
      <c r="H72" s="65" t="s">
        <v>83</v>
      </c>
      <c r="I72" s="64" t="s">
        <v>43</v>
      </c>
      <c r="J72" s="136" t="s">
        <v>162</v>
      </c>
      <c r="K72" s="111">
        <v>3</v>
      </c>
      <c r="L72" s="62">
        <v>24</v>
      </c>
      <c r="M72" s="62">
        <v>24</v>
      </c>
      <c r="N72" s="94">
        <v>48</v>
      </c>
    </row>
    <row r="73" ht="20.1" customHeight="1" spans="1:14">
      <c r="A73" s="81" t="s">
        <v>44</v>
      </c>
      <c r="B73" s="63" t="s">
        <v>163</v>
      </c>
      <c r="C73" s="64" t="s">
        <v>164</v>
      </c>
      <c r="D73" s="62" t="s">
        <v>31</v>
      </c>
      <c r="E73" s="62" t="s">
        <v>165</v>
      </c>
      <c r="F73" s="62" t="s">
        <v>33</v>
      </c>
      <c r="G73" s="62">
        <v>4</v>
      </c>
      <c r="H73" s="27" t="s">
        <v>80</v>
      </c>
      <c r="I73" s="62" t="s">
        <v>36</v>
      </c>
      <c r="J73" s="136" t="s">
        <v>87</v>
      </c>
      <c r="K73" s="111">
        <v>3</v>
      </c>
      <c r="L73" s="64">
        <v>24</v>
      </c>
      <c r="M73" s="64">
        <v>24</v>
      </c>
      <c r="N73" s="94">
        <v>48</v>
      </c>
    </row>
    <row r="74" ht="16.5" customHeight="1" spans="1:14">
      <c r="A74" s="81" t="s">
        <v>47</v>
      </c>
      <c r="B74" s="63" t="s">
        <v>166</v>
      </c>
      <c r="C74" s="64" t="s">
        <v>167</v>
      </c>
      <c r="D74" s="62" t="s">
        <v>31</v>
      </c>
      <c r="E74" s="62" t="s">
        <v>165</v>
      </c>
      <c r="F74" s="62" t="s">
        <v>33</v>
      </c>
      <c r="G74" s="62">
        <v>4</v>
      </c>
      <c r="H74" s="27" t="s">
        <v>80</v>
      </c>
      <c r="I74" s="146" t="s">
        <v>36</v>
      </c>
      <c r="J74" s="136" t="s">
        <v>87</v>
      </c>
      <c r="K74" s="111">
        <v>3</v>
      </c>
      <c r="L74" s="62">
        <v>24</v>
      </c>
      <c r="M74" s="62">
        <v>24</v>
      </c>
      <c r="N74" s="94">
        <v>48</v>
      </c>
    </row>
    <row r="75" ht="24" customHeight="1" spans="1:14">
      <c r="A75" s="33" t="s">
        <v>44</v>
      </c>
      <c r="B75" s="26" t="s">
        <v>168</v>
      </c>
      <c r="C75" s="64" t="s">
        <v>169</v>
      </c>
      <c r="D75" s="28" t="s">
        <v>40</v>
      </c>
      <c r="E75" s="28" t="s">
        <v>86</v>
      </c>
      <c r="F75" s="28" t="s">
        <v>54</v>
      </c>
      <c r="G75" s="28">
        <v>4</v>
      </c>
      <c r="H75" s="65" t="s">
        <v>80</v>
      </c>
      <c r="I75" s="65" t="s">
        <v>36</v>
      </c>
      <c r="J75" s="136" t="s">
        <v>87</v>
      </c>
      <c r="K75" s="111">
        <v>2</v>
      </c>
      <c r="L75" s="62">
        <v>48</v>
      </c>
      <c r="M75" s="62">
        <v>0</v>
      </c>
      <c r="N75" s="94">
        <v>48</v>
      </c>
    </row>
    <row r="76" ht="24" customHeight="1" spans="1:14">
      <c r="A76" s="81" t="s">
        <v>51</v>
      </c>
      <c r="B76" s="26" t="s">
        <v>170</v>
      </c>
      <c r="C76" s="64" t="s">
        <v>171</v>
      </c>
      <c r="D76" s="64" t="s">
        <v>40</v>
      </c>
      <c r="E76" s="64" t="s">
        <v>86</v>
      </c>
      <c r="F76" s="64" t="s">
        <v>54</v>
      </c>
      <c r="G76" s="64">
        <v>4</v>
      </c>
      <c r="H76" s="27" t="s">
        <v>80</v>
      </c>
      <c r="I76" s="65" t="s">
        <v>36</v>
      </c>
      <c r="J76" s="136" t="s">
        <v>56</v>
      </c>
      <c r="K76" s="111">
        <v>1</v>
      </c>
      <c r="L76" s="62">
        <v>24</v>
      </c>
      <c r="M76" s="62">
        <v>0</v>
      </c>
      <c r="N76" s="134">
        <f>L76+M76</f>
        <v>24</v>
      </c>
    </row>
    <row r="77" ht="23.1" customHeight="1" spans="1:14">
      <c r="A77" s="151" t="s">
        <v>60</v>
      </c>
      <c r="B77" s="38" t="s">
        <v>172</v>
      </c>
      <c r="C77" s="152" t="s">
        <v>173</v>
      </c>
      <c r="D77" s="152" t="s">
        <v>40</v>
      </c>
      <c r="E77" s="152" t="s">
        <v>86</v>
      </c>
      <c r="F77" s="152" t="s">
        <v>54</v>
      </c>
      <c r="G77" s="152">
        <v>4</v>
      </c>
      <c r="H77" s="138" t="s">
        <v>83</v>
      </c>
      <c r="I77" s="138" t="s">
        <v>36</v>
      </c>
      <c r="J77" s="139" t="s">
        <v>115</v>
      </c>
      <c r="K77" s="114">
        <v>3</v>
      </c>
      <c r="L77" s="115">
        <v>72</v>
      </c>
      <c r="M77" s="115">
        <v>0</v>
      </c>
      <c r="N77" s="200">
        <f t="shared" ref="N77" si="5">L77+M77</f>
        <v>72</v>
      </c>
    </row>
    <row r="78" ht="21" customHeight="1" spans="1:14">
      <c r="A78" s="40" t="s">
        <v>174</v>
      </c>
      <c r="B78" s="41"/>
      <c r="C78" s="42"/>
      <c r="D78" s="42"/>
      <c r="E78" s="42"/>
      <c r="F78" s="41"/>
      <c r="G78" s="42"/>
      <c r="H78" s="42"/>
      <c r="I78" s="117"/>
      <c r="J78" s="201"/>
      <c r="K78" s="202">
        <v>6</v>
      </c>
      <c r="L78" s="201">
        <v>48</v>
      </c>
      <c r="M78" s="201">
        <v>48</v>
      </c>
      <c r="N78" s="203">
        <v>96</v>
      </c>
    </row>
    <row r="79" ht="24" customHeight="1" spans="1:14">
      <c r="A79" s="46" t="s">
        <v>175</v>
      </c>
      <c r="B79" s="47"/>
      <c r="C79" s="48"/>
      <c r="D79" s="48"/>
      <c r="E79" s="48"/>
      <c r="F79" s="47"/>
      <c r="G79" s="48"/>
      <c r="H79" s="48"/>
      <c r="I79" s="125"/>
      <c r="J79" s="127"/>
      <c r="K79" s="126">
        <v>6</v>
      </c>
      <c r="L79" s="127">
        <v>144</v>
      </c>
      <c r="M79" s="127">
        <v>0</v>
      </c>
      <c r="N79" s="128">
        <v>144</v>
      </c>
    </row>
    <row r="80" ht="24" customHeight="1" spans="1:14">
      <c r="A80" s="54" t="s">
        <v>28</v>
      </c>
      <c r="B80" s="63" t="s">
        <v>176</v>
      </c>
      <c r="C80" s="34" t="s">
        <v>177</v>
      </c>
      <c r="D80" s="34" t="s">
        <v>40</v>
      </c>
      <c r="E80" s="34" t="s">
        <v>86</v>
      </c>
      <c r="F80" s="34" t="s">
        <v>54</v>
      </c>
      <c r="G80" s="34">
        <v>5</v>
      </c>
      <c r="H80" s="153" t="s">
        <v>80</v>
      </c>
      <c r="I80" s="35" t="s">
        <v>36</v>
      </c>
      <c r="J80" s="148" t="s">
        <v>178</v>
      </c>
      <c r="K80" s="143">
        <v>5</v>
      </c>
      <c r="L80" s="35">
        <f>K80*24</f>
        <v>120</v>
      </c>
      <c r="M80" s="103">
        <v>0</v>
      </c>
      <c r="N80" s="204">
        <f>SUM(L80:M80)</f>
        <v>120</v>
      </c>
    </row>
    <row r="81" ht="24" customHeight="1" spans="1:14">
      <c r="A81" s="25" t="s">
        <v>37</v>
      </c>
      <c r="B81" s="29" t="s">
        <v>179</v>
      </c>
      <c r="C81" s="27" t="s">
        <v>180</v>
      </c>
      <c r="D81" s="27" t="s">
        <v>40</v>
      </c>
      <c r="E81" s="27" t="s">
        <v>86</v>
      </c>
      <c r="F81" s="27" t="s">
        <v>54</v>
      </c>
      <c r="G81" s="27">
        <v>5</v>
      </c>
      <c r="H81" s="154" t="s">
        <v>80</v>
      </c>
      <c r="I81" s="28" t="s">
        <v>36</v>
      </c>
      <c r="J81" s="29" t="s">
        <v>181</v>
      </c>
      <c r="K81" s="93">
        <v>15</v>
      </c>
      <c r="L81" s="28">
        <f t="shared" ref="L81:L83" si="6">K81*24</f>
        <v>360</v>
      </c>
      <c r="M81" s="92">
        <v>0</v>
      </c>
      <c r="N81" s="96">
        <f t="shared" ref="N81:N83" si="7">SUM(L81:M81)</f>
        <v>360</v>
      </c>
    </row>
    <row r="82" ht="24.95" customHeight="1" spans="1:14">
      <c r="A82" s="25" t="s">
        <v>44</v>
      </c>
      <c r="B82" s="29" t="s">
        <v>182</v>
      </c>
      <c r="C82" s="27" t="s">
        <v>183</v>
      </c>
      <c r="D82" s="28" t="s">
        <v>40</v>
      </c>
      <c r="E82" s="28" t="s">
        <v>86</v>
      </c>
      <c r="F82" s="28" t="s">
        <v>54</v>
      </c>
      <c r="G82" s="28">
        <v>6</v>
      </c>
      <c r="H82" s="154" t="s">
        <v>80</v>
      </c>
      <c r="I82" s="92" t="s">
        <v>36</v>
      </c>
      <c r="J82" s="29" t="s">
        <v>184</v>
      </c>
      <c r="K82" s="93">
        <v>10</v>
      </c>
      <c r="L82" s="28">
        <f t="shared" si="6"/>
        <v>240</v>
      </c>
      <c r="M82" s="92">
        <v>0</v>
      </c>
      <c r="N82" s="96">
        <f t="shared" si="7"/>
        <v>240</v>
      </c>
    </row>
    <row r="83" ht="23.1" customHeight="1" spans="1:14">
      <c r="A83" s="155" t="s">
        <v>47</v>
      </c>
      <c r="B83" s="84" t="s">
        <v>185</v>
      </c>
      <c r="C83" s="36" t="s">
        <v>186</v>
      </c>
      <c r="D83" s="39" t="s">
        <v>40</v>
      </c>
      <c r="E83" s="39" t="s">
        <v>86</v>
      </c>
      <c r="F83" s="39" t="s">
        <v>54</v>
      </c>
      <c r="G83" s="39">
        <v>6</v>
      </c>
      <c r="H83" s="154" t="s">
        <v>80</v>
      </c>
      <c r="I83" s="197" t="s">
        <v>36</v>
      </c>
      <c r="J83" s="197" t="s">
        <v>178</v>
      </c>
      <c r="K83" s="198">
        <v>5</v>
      </c>
      <c r="L83" s="39">
        <f t="shared" si="6"/>
        <v>120</v>
      </c>
      <c r="M83" s="197">
        <v>0</v>
      </c>
      <c r="N83" s="205">
        <f t="shared" si="7"/>
        <v>120</v>
      </c>
    </row>
    <row r="84" ht="18.75" customHeight="1" spans="1:14">
      <c r="A84" s="156" t="s">
        <v>187</v>
      </c>
      <c r="B84" s="157"/>
      <c r="C84" s="158"/>
      <c r="D84" s="158"/>
      <c r="E84" s="158"/>
      <c r="F84" s="157"/>
      <c r="G84" s="158"/>
      <c r="H84" s="158"/>
      <c r="I84" s="206"/>
      <c r="J84" s="207">
        <v>35</v>
      </c>
      <c r="K84" s="208">
        <f>SUM(K80:K83)</f>
        <v>35</v>
      </c>
      <c r="L84" s="207">
        <f>SUM(L80:L83)</f>
        <v>840</v>
      </c>
      <c r="M84" s="207">
        <f>SUM(M80:M83)</f>
        <v>0</v>
      </c>
      <c r="N84" s="209">
        <f>SUM(N80:N83)</f>
        <v>840</v>
      </c>
    </row>
    <row r="85" spans="1:14">
      <c r="A85" s="54" t="s">
        <v>28</v>
      </c>
      <c r="B85" s="148"/>
      <c r="C85" s="34" t="s">
        <v>188</v>
      </c>
      <c r="D85" s="34" t="s">
        <v>31</v>
      </c>
      <c r="E85" s="35" t="s">
        <v>32</v>
      </c>
      <c r="F85" s="34" t="s">
        <v>41</v>
      </c>
      <c r="G85" s="159" t="s">
        <v>189</v>
      </c>
      <c r="H85" s="34" t="s">
        <v>190</v>
      </c>
      <c r="I85" s="34" t="s">
        <v>36</v>
      </c>
      <c r="J85" s="34"/>
      <c r="K85" s="143">
        <v>8</v>
      </c>
      <c r="L85" s="210">
        <v>0</v>
      </c>
      <c r="M85" s="210">
        <v>128</v>
      </c>
      <c r="N85" s="211">
        <v>128</v>
      </c>
    </row>
    <row r="86" spans="1:14">
      <c r="A86" s="25" t="s">
        <v>37</v>
      </c>
      <c r="B86" s="29"/>
      <c r="C86" s="27" t="s">
        <v>191</v>
      </c>
      <c r="D86" s="27" t="s">
        <v>31</v>
      </c>
      <c r="E86" s="27" t="s">
        <v>165</v>
      </c>
      <c r="F86" s="28" t="s">
        <v>33</v>
      </c>
      <c r="G86" s="28">
        <v>4</v>
      </c>
      <c r="H86" s="154" t="s">
        <v>80</v>
      </c>
      <c r="I86" s="92" t="s">
        <v>36</v>
      </c>
      <c r="J86" s="92"/>
      <c r="K86" s="93">
        <v>6</v>
      </c>
      <c r="L86" s="212">
        <v>48</v>
      </c>
      <c r="M86" s="213">
        <v>48</v>
      </c>
      <c r="N86" s="214">
        <v>96</v>
      </c>
    </row>
    <row r="87" ht="13.95" spans="1:14">
      <c r="A87" s="160" t="s">
        <v>44</v>
      </c>
      <c r="B87" s="161"/>
      <c r="C87" s="60" t="s">
        <v>192</v>
      </c>
      <c r="D87" s="162"/>
      <c r="E87" s="162"/>
      <c r="F87" s="162"/>
      <c r="G87" s="162"/>
      <c r="H87" s="60"/>
      <c r="I87" s="215"/>
      <c r="J87" s="215"/>
      <c r="K87" s="216">
        <v>18</v>
      </c>
      <c r="L87" s="217">
        <v>0</v>
      </c>
      <c r="M87" s="217">
        <v>0</v>
      </c>
      <c r="N87" s="218">
        <v>0</v>
      </c>
    </row>
    <row r="88" ht="13.95" spans="1:14">
      <c r="A88" s="163"/>
      <c r="B88" s="163"/>
      <c r="C88" s="164"/>
      <c r="D88" s="165"/>
      <c r="E88" s="165"/>
      <c r="F88" s="165"/>
      <c r="G88" s="165"/>
      <c r="H88" s="164"/>
      <c r="I88" s="163"/>
      <c r="J88" s="219"/>
      <c r="K88" s="219"/>
      <c r="L88" s="164"/>
      <c r="M88" s="164"/>
      <c r="N88" s="164"/>
    </row>
    <row r="89" ht="13.95" spans="1:14">
      <c r="A89" s="166" t="s">
        <v>193</v>
      </c>
      <c r="B89" s="167"/>
      <c r="C89" s="167"/>
      <c r="D89" s="167"/>
      <c r="E89" s="167"/>
      <c r="F89" s="167"/>
      <c r="G89" s="167"/>
      <c r="H89" s="167" t="s">
        <v>194</v>
      </c>
      <c r="I89" s="167"/>
      <c r="J89" s="167"/>
      <c r="K89" s="167"/>
      <c r="L89" s="167"/>
      <c r="M89" s="167"/>
      <c r="N89" s="220"/>
    </row>
    <row r="90" ht="60" spans="1:14">
      <c r="A90" s="168" t="s">
        <v>195</v>
      </c>
      <c r="B90" s="169"/>
      <c r="C90" s="169" t="s">
        <v>27</v>
      </c>
      <c r="D90" s="170" t="s">
        <v>196</v>
      </c>
      <c r="E90" s="170" t="s">
        <v>197</v>
      </c>
      <c r="F90" s="169" t="s">
        <v>198</v>
      </c>
      <c r="G90" s="171" t="s">
        <v>24</v>
      </c>
      <c r="H90" s="172" t="s">
        <v>199</v>
      </c>
      <c r="I90" s="221" t="s">
        <v>200</v>
      </c>
      <c r="J90" s="221" t="s">
        <v>201</v>
      </c>
      <c r="K90" s="221" t="s">
        <v>202</v>
      </c>
      <c r="L90" s="221" t="s">
        <v>203</v>
      </c>
      <c r="M90" s="221" t="s">
        <v>204</v>
      </c>
      <c r="N90" s="222" t="s">
        <v>205</v>
      </c>
    </row>
    <row r="91" ht="24" spans="1:14">
      <c r="A91" s="25" t="s">
        <v>40</v>
      </c>
      <c r="B91" s="173" t="s">
        <v>206</v>
      </c>
      <c r="C91" s="174">
        <f>N28+N44+N57+N70</f>
        <v>636</v>
      </c>
      <c r="D91" s="175">
        <f>M28+M44+M57+M70</f>
        <v>440</v>
      </c>
      <c r="E91" s="176">
        <f>L28+L44+L57+L70</f>
        <v>196</v>
      </c>
      <c r="F91" s="177">
        <f>E91/C99</f>
        <v>0.0713245997088792</v>
      </c>
      <c r="G91" s="178">
        <f>K28+K44+K57+K70</f>
        <v>37.5</v>
      </c>
      <c r="H91" s="179">
        <v>1</v>
      </c>
      <c r="I91" s="132">
        <v>1</v>
      </c>
      <c r="J91" s="132">
        <v>3</v>
      </c>
      <c r="K91" s="132">
        <v>12</v>
      </c>
      <c r="L91" s="132">
        <v>1</v>
      </c>
      <c r="M91" s="132">
        <v>1</v>
      </c>
      <c r="N91" s="134">
        <v>18</v>
      </c>
    </row>
    <row r="92" ht="24" spans="1:14">
      <c r="A92" s="25"/>
      <c r="B92" s="173" t="s">
        <v>207</v>
      </c>
      <c r="C92" s="180">
        <f>N33+N49+N64</f>
        <v>168</v>
      </c>
      <c r="D92" s="180">
        <f>M33+M49+M64</f>
        <v>112</v>
      </c>
      <c r="E92" s="180">
        <f>L33+L49+L64</f>
        <v>56</v>
      </c>
      <c r="F92" s="177">
        <f>E92/C99</f>
        <v>0.0203784570596798</v>
      </c>
      <c r="G92" s="181">
        <f>K33+K49+K64</f>
        <v>11</v>
      </c>
      <c r="H92" s="179">
        <v>2</v>
      </c>
      <c r="I92" s="132">
        <v>2</v>
      </c>
      <c r="J92" s="132">
        <v>4</v>
      </c>
      <c r="K92" s="132">
        <v>12</v>
      </c>
      <c r="L92" s="132">
        <v>1</v>
      </c>
      <c r="M92" s="132">
        <v>1</v>
      </c>
      <c r="N92" s="134">
        <v>20</v>
      </c>
    </row>
    <row r="93" ht="24" spans="1:14">
      <c r="A93" s="25"/>
      <c r="B93" s="173" t="s">
        <v>208</v>
      </c>
      <c r="C93" s="182">
        <f>N34+N50+N65+N78</f>
        <v>360</v>
      </c>
      <c r="D93" s="180">
        <f>M34+M50+M65+M78</f>
        <v>208</v>
      </c>
      <c r="E93" s="176">
        <f>L34+L50+L65+L78</f>
        <v>152</v>
      </c>
      <c r="F93" s="177">
        <f>E93/C99</f>
        <v>0.0553129548762737</v>
      </c>
      <c r="G93" s="181">
        <f>K34+K50+K65+K78</f>
        <v>22.5</v>
      </c>
      <c r="H93" s="179">
        <v>3</v>
      </c>
      <c r="I93" s="132"/>
      <c r="J93" s="132">
        <v>6</v>
      </c>
      <c r="K93" s="132">
        <v>12</v>
      </c>
      <c r="L93" s="132">
        <v>1</v>
      </c>
      <c r="M93" s="132">
        <v>1</v>
      </c>
      <c r="N93" s="134">
        <v>20</v>
      </c>
    </row>
    <row r="94" ht="24" spans="1:14">
      <c r="A94" s="25"/>
      <c r="B94" s="173" t="s">
        <v>86</v>
      </c>
      <c r="C94" s="183">
        <f>N35+N51+N66+N79+N84</f>
        <v>1272</v>
      </c>
      <c r="D94" s="184">
        <v>0</v>
      </c>
      <c r="E94" s="176">
        <f>L35+L51+L66+L79+L84</f>
        <v>1272</v>
      </c>
      <c r="F94" s="177">
        <f>E94/C99</f>
        <v>0.462882096069869</v>
      </c>
      <c r="G94" s="178">
        <f>K35+K51+K66+K79+K84</f>
        <v>53</v>
      </c>
      <c r="H94" s="179">
        <v>4</v>
      </c>
      <c r="I94" s="132"/>
      <c r="J94" s="132">
        <v>6</v>
      </c>
      <c r="K94" s="132">
        <v>12</v>
      </c>
      <c r="L94" s="132">
        <v>1</v>
      </c>
      <c r="M94" s="132">
        <v>1</v>
      </c>
      <c r="N94" s="134">
        <v>20</v>
      </c>
    </row>
    <row r="95" ht="24" spans="1:14">
      <c r="A95" s="25" t="s">
        <v>31</v>
      </c>
      <c r="B95" s="173" t="s">
        <v>209</v>
      </c>
      <c r="C95" s="185">
        <v>128</v>
      </c>
      <c r="D95" s="184">
        <v>128</v>
      </c>
      <c r="E95" s="185">
        <v>0</v>
      </c>
      <c r="F95" s="177">
        <f>E95/C99</f>
        <v>0</v>
      </c>
      <c r="G95" s="181">
        <v>8</v>
      </c>
      <c r="H95" s="179">
        <v>5</v>
      </c>
      <c r="I95" s="132"/>
      <c r="J95" s="132">
        <v>5</v>
      </c>
      <c r="K95" s="132"/>
      <c r="L95" s="132"/>
      <c r="M95" s="132"/>
      <c r="N95" s="134">
        <v>20</v>
      </c>
    </row>
    <row r="96" ht="24" spans="1:14">
      <c r="A96" s="25"/>
      <c r="B96" s="173" t="s">
        <v>210</v>
      </c>
      <c r="C96" s="184">
        <v>88</v>
      </c>
      <c r="D96" s="175">
        <f>M17+M36+M37</f>
        <v>36</v>
      </c>
      <c r="E96" s="175">
        <f>L17+L36+L37</f>
        <v>52</v>
      </c>
      <c r="F96" s="177">
        <f>E96/C99</f>
        <v>0.0189228529839884</v>
      </c>
      <c r="G96" s="181">
        <v>4.5</v>
      </c>
      <c r="H96" s="179"/>
      <c r="I96" s="132"/>
      <c r="J96" s="132">
        <v>15</v>
      </c>
      <c r="K96" s="132"/>
      <c r="L96" s="132"/>
      <c r="M96" s="132"/>
      <c r="N96" s="134"/>
    </row>
    <row r="97" ht="48" spans="1:14">
      <c r="A97" s="25"/>
      <c r="B97" s="173" t="s">
        <v>211</v>
      </c>
      <c r="C97" s="182">
        <f>N86</f>
        <v>96</v>
      </c>
      <c r="D97" s="184">
        <v>48</v>
      </c>
      <c r="E97" s="183">
        <v>48</v>
      </c>
      <c r="F97" s="177">
        <f>E97/C99</f>
        <v>0.0174672489082969</v>
      </c>
      <c r="G97" s="186">
        <v>6</v>
      </c>
      <c r="H97" s="179">
        <v>6</v>
      </c>
      <c r="I97" s="132"/>
      <c r="J97" s="132">
        <v>5</v>
      </c>
      <c r="K97" s="132"/>
      <c r="L97" s="132"/>
      <c r="M97" s="132"/>
      <c r="N97" s="134">
        <v>15</v>
      </c>
    </row>
    <row r="98" spans="1:14">
      <c r="A98" s="187" t="s">
        <v>192</v>
      </c>
      <c r="B98" s="173"/>
      <c r="C98" s="173" t="s">
        <v>212</v>
      </c>
      <c r="D98" s="173" t="s">
        <v>212</v>
      </c>
      <c r="E98" s="173" t="s">
        <v>212</v>
      </c>
      <c r="F98" s="173" t="s">
        <v>212</v>
      </c>
      <c r="G98" s="188">
        <v>18</v>
      </c>
      <c r="H98" s="179"/>
      <c r="I98" s="132"/>
      <c r="J98" s="132">
        <v>10</v>
      </c>
      <c r="K98" s="132"/>
      <c r="L98" s="132"/>
      <c r="M98" s="132"/>
      <c r="N98" s="134"/>
    </row>
    <row r="99" ht="13.95" spans="1:14">
      <c r="A99" s="189" t="s">
        <v>213</v>
      </c>
      <c r="B99" s="190"/>
      <c r="C99" s="191">
        <f>SUM(C91:C97)</f>
        <v>2748</v>
      </c>
      <c r="D99" s="192">
        <f>SUM(D91:D97)</f>
        <v>972</v>
      </c>
      <c r="E99" s="193">
        <f>SUM(E91:E97)</f>
        <v>1776</v>
      </c>
      <c r="F99" s="194">
        <f>E99/C99</f>
        <v>0.646288209606987</v>
      </c>
      <c r="G99" s="195">
        <f>SUM(G91:G98)</f>
        <v>160.5</v>
      </c>
      <c r="H99" s="196" t="s">
        <v>213</v>
      </c>
      <c r="I99" s="223">
        <f>SUM(I91:I97)</f>
        <v>3</v>
      </c>
      <c r="J99" s="223">
        <f>SUM(J91:J98)</f>
        <v>54</v>
      </c>
      <c r="K99" s="223">
        <f>SUM(K91:K98)</f>
        <v>48</v>
      </c>
      <c r="L99" s="223">
        <f>SUM(L91:L98)</f>
        <v>4</v>
      </c>
      <c r="M99" s="223">
        <v>4</v>
      </c>
      <c r="N99" s="224">
        <v>113</v>
      </c>
    </row>
  </sheetData>
  <sheetProtection formatCells="0" insertHyperlinks="0" autoFilter="0"/>
  <autoFilter ref="A16:N87">
    <extLst/>
  </autoFilter>
  <mergeCells count="29">
    <mergeCell ref="C9:N9"/>
    <mergeCell ref="A28:I28"/>
    <mergeCell ref="A33:I33"/>
    <mergeCell ref="A34:I34"/>
    <mergeCell ref="A35:I35"/>
    <mergeCell ref="A44:I44"/>
    <mergeCell ref="A49:I49"/>
    <mergeCell ref="A50:I50"/>
    <mergeCell ref="A51:I51"/>
    <mergeCell ref="A57:I57"/>
    <mergeCell ref="A64:I64"/>
    <mergeCell ref="A65:I65"/>
    <mergeCell ref="A66:I66"/>
    <mergeCell ref="A70:I70"/>
    <mergeCell ref="A78:I78"/>
    <mergeCell ref="A79:I79"/>
    <mergeCell ref="A84:I84"/>
    <mergeCell ref="A89:G89"/>
    <mergeCell ref="H89:N89"/>
    <mergeCell ref="A90:B90"/>
    <mergeCell ref="A98:B98"/>
    <mergeCell ref="A99:B99"/>
    <mergeCell ref="A91:A94"/>
    <mergeCell ref="A95:A97"/>
    <mergeCell ref="H95:H96"/>
    <mergeCell ref="H97:H98"/>
    <mergeCell ref="I97:I98"/>
    <mergeCell ref="N95:N96"/>
    <mergeCell ref="N97:N98"/>
  </mergeCells>
  <hyperlinks>
    <hyperlink ref="B27" r:id="rId3" display="1100031"/>
  </hyperlink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N67:N69 N39 N41:N43 N37 N18:N28 N52:N53 N55:N5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教学进程表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WPS_1617947671</cp:lastModifiedBy>
  <dcterms:created xsi:type="dcterms:W3CDTF">2021-05-06T00:38:00Z</dcterms:created>
  <cp:lastPrinted>2022-10-12T05:40:00Z</cp:lastPrinted>
  <dcterms:modified xsi:type="dcterms:W3CDTF">2022-10-12T09:55:46Z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440035E4D03A45C3B5FADCD62A038F68</vt:lpwstr>
  </property>
  <property fmtid="{D5CDD505-2E9C-101B-9397-08002B2CF9AE}" pid="3" name="KSOProductBuildVer">
    <vt:lpwstr>2052-11.1.0.12358</vt:lpwstr>
  </property>
</Properties>
</file>