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培养方案教学进程\2021人才培养方案\"/>
    </mc:Choice>
  </mc:AlternateContent>
  <bookViews>
    <workbookView xWindow="-120" yWindow="-120" windowWidth="20730" windowHeight="11760"/>
  </bookViews>
  <sheets>
    <sheet name="教学进程表" sheetId="1" r:id="rId1"/>
    <sheet name="专业实践课程体系" sheetId="2" r:id="rId2"/>
  </sheets>
  <definedNames>
    <definedName name="_xlnm._FilterDatabase" localSheetId="0" hidden="1">教学进程表!$B$15:$N$85</definedName>
    <definedName name="_xlnm.Print_Area" localSheetId="0">教学进程表!$B$8:$N$97</definedName>
    <definedName name="_xlnm.Print_Titles" localSheetId="0">教学进程表!$8:$15</definedName>
  </definedNames>
  <calcPr calcId="152511"/>
</workbook>
</file>

<file path=xl/calcChain.xml><?xml version="1.0" encoding="utf-8"?>
<calcChain xmlns="http://schemas.openxmlformats.org/spreadsheetml/2006/main">
  <c r="F90" i="1" l="1"/>
  <c r="D94" i="1" l="1"/>
  <c r="F89" i="1"/>
  <c r="N72" i="1"/>
  <c r="L39" i="1"/>
  <c r="N39" i="1" s="1"/>
  <c r="N38" i="1"/>
  <c r="L74" i="1"/>
  <c r="N71" i="1"/>
  <c r="N70" i="1"/>
  <c r="N68" i="1"/>
  <c r="N67" i="1"/>
  <c r="N66" i="1"/>
  <c r="N58" i="1"/>
  <c r="N57" i="1"/>
  <c r="N56" i="1"/>
  <c r="N55" i="1"/>
  <c r="N54" i="1"/>
  <c r="N42" i="1"/>
  <c r="N41" i="1"/>
  <c r="J46" i="1"/>
  <c r="K46" i="1"/>
  <c r="L46" i="1"/>
  <c r="M46" i="1"/>
  <c r="L10" i="2"/>
  <c r="N10" i="2" s="1"/>
  <c r="N9" i="2"/>
  <c r="L9" i="2"/>
  <c r="L8" i="2"/>
  <c r="N8" i="2" s="1"/>
  <c r="N7" i="2"/>
  <c r="L7" i="2"/>
  <c r="N6" i="2"/>
  <c r="N5" i="2"/>
  <c r="N4" i="2"/>
  <c r="N3" i="2"/>
  <c r="M82" i="1"/>
  <c r="K82" i="1"/>
  <c r="L77" i="1"/>
  <c r="N77" i="1" s="1"/>
  <c r="L80" i="1"/>
  <c r="N80" i="1" s="1"/>
  <c r="L81" i="1"/>
  <c r="N81" i="1" s="1"/>
  <c r="N33" i="1"/>
  <c r="M97" i="1"/>
  <c r="L97" i="1"/>
  <c r="K97" i="1"/>
  <c r="J97" i="1"/>
  <c r="I97" i="1"/>
  <c r="N92" i="1"/>
  <c r="N91" i="1"/>
  <c r="N90" i="1"/>
  <c r="N89" i="1"/>
  <c r="N85" i="1"/>
  <c r="M84" i="1"/>
  <c r="N84" i="1" s="1"/>
  <c r="N83" i="1"/>
  <c r="M74" i="1"/>
  <c r="K74" i="1"/>
  <c r="J74" i="1"/>
  <c r="M65" i="1"/>
  <c r="L65" i="1"/>
  <c r="K65" i="1"/>
  <c r="J65" i="1"/>
  <c r="N64" i="1"/>
  <c r="N63" i="1"/>
  <c r="N62" i="1"/>
  <c r="M61" i="1"/>
  <c r="L61" i="1"/>
  <c r="K61" i="1"/>
  <c r="J61" i="1"/>
  <c r="M53" i="1"/>
  <c r="L53" i="1"/>
  <c r="K53" i="1"/>
  <c r="J53" i="1"/>
  <c r="N51" i="1"/>
  <c r="N50" i="1"/>
  <c r="N49" i="1"/>
  <c r="N48" i="1"/>
  <c r="M40" i="1"/>
  <c r="K40" i="1"/>
  <c r="J40" i="1"/>
  <c r="N37" i="1"/>
  <c r="N36" i="1"/>
  <c r="N35" i="1"/>
  <c r="N34" i="1"/>
  <c r="N32" i="1"/>
  <c r="M31" i="1"/>
  <c r="L31" i="1"/>
  <c r="K31" i="1"/>
  <c r="J31" i="1"/>
  <c r="N30" i="1"/>
  <c r="N31" i="1" s="1"/>
  <c r="M27" i="1"/>
  <c r="K27" i="1"/>
  <c r="J27" i="1"/>
  <c r="L25" i="1"/>
  <c r="N25" i="1" s="1"/>
  <c r="L24" i="1"/>
  <c r="N24" i="1" s="1"/>
  <c r="N23" i="1"/>
  <c r="N22" i="1"/>
  <c r="N20" i="1"/>
  <c r="N19" i="1"/>
  <c r="N18" i="1"/>
  <c r="N17" i="1"/>
  <c r="N65" i="1" l="1"/>
  <c r="N61" i="1"/>
  <c r="D93" i="1"/>
  <c r="N53" i="1"/>
  <c r="N40" i="1"/>
  <c r="L40" i="1"/>
  <c r="N97" i="1"/>
  <c r="N82" i="1"/>
  <c r="N46" i="1"/>
  <c r="N74" i="1"/>
  <c r="L82" i="1"/>
  <c r="N27" i="1"/>
  <c r="D89" i="1" s="1"/>
  <c r="L27" i="1"/>
  <c r="F91" i="1" l="1"/>
  <c r="D90" i="1"/>
  <c r="D95" i="1"/>
  <c r="E95" i="1" s="1"/>
  <c r="D91" i="1" l="1"/>
  <c r="E91" i="1" s="1"/>
  <c r="E94" i="1"/>
  <c r="E93" i="1"/>
  <c r="E90" i="1" l="1"/>
  <c r="E89" i="1"/>
</calcChain>
</file>

<file path=xl/comments1.xml><?xml version="1.0" encoding="utf-8"?>
<comments xmlns="http://schemas.openxmlformats.org/spreadsheetml/2006/main">
  <authors>
    <author>DLL</author>
  </authors>
  <commentList>
    <comment ref="C15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5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comments2.xml><?xml version="1.0" encoding="utf-8"?>
<comments xmlns="http://schemas.openxmlformats.org/spreadsheetml/2006/main">
  <authors>
    <author>DLL</author>
  </authors>
  <commentList>
    <comment ref="C2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2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<sst xmlns="http://schemas.openxmlformats.org/spreadsheetml/2006/main" count="1034" uniqueCount="211">
  <si>
    <t>注释：</t>
  </si>
  <si>
    <t>1.同一门课程安排在两个学期上，课程名称以***1、***2区分体现</t>
  </si>
  <si>
    <t>2.课程性质分必修课（含限选课），选修课。限选课由各二级学院根据专业需要选定.开课学期固定，由学院统一安排</t>
  </si>
  <si>
    <t>4.课程类型分A类（纯理论课）、B类（（理论+实践）课）、C类（纯实践课）</t>
  </si>
  <si>
    <t>以上不打印</t>
  </si>
  <si>
    <t>二级学院名称：</t>
  </si>
  <si>
    <t>学制：三年</t>
  </si>
  <si>
    <t>序号</t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</si>
  <si>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</si>
  <si>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</si>
  <si>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</si>
  <si>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课程类型</t>
    </r>
    <r>
      <rPr>
        <b/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</si>
  <si>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</si>
  <si>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</si>
  <si>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</si>
  <si>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</si>
  <si>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</si>
  <si>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</si>
  <si>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</si>
  <si>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</si>
  <si>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</si>
  <si>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限选课</t>
  </si>
  <si>
    <t>公共课</t>
  </si>
  <si>
    <t>A</t>
  </si>
  <si>
    <t>基础部</t>
  </si>
  <si>
    <t>考查</t>
  </si>
  <si>
    <t>02</t>
  </si>
  <si>
    <t>*计算机基础实训</t>
  </si>
  <si>
    <t>C</t>
  </si>
  <si>
    <t>**学院</t>
  </si>
  <si>
    <t>+2</t>
  </si>
  <si>
    <t>03</t>
  </si>
  <si>
    <t>高等数学1</t>
  </si>
  <si>
    <t>必修课</t>
  </si>
  <si>
    <t>考试</t>
  </si>
  <si>
    <t>04</t>
  </si>
  <si>
    <t>大学英语1</t>
  </si>
  <si>
    <t>体育1</t>
  </si>
  <si>
    <t>体育工作部</t>
  </si>
  <si>
    <t>思想道德修养与法律基础</t>
  </si>
  <si>
    <t>B</t>
  </si>
  <si>
    <t>马克思主义学院</t>
  </si>
  <si>
    <t>形势与政策</t>
  </si>
  <si>
    <t>职业规划与创新训练</t>
  </si>
  <si>
    <t>创新创业学院</t>
  </si>
  <si>
    <t>入学教育</t>
  </si>
  <si>
    <t>学工处</t>
  </si>
  <si>
    <t>+1</t>
  </si>
  <si>
    <t>军训</t>
  </si>
  <si>
    <t>人武部</t>
  </si>
  <si>
    <t>劳动周1（公益劳动）</t>
  </si>
  <si>
    <t>后管处</t>
  </si>
  <si>
    <t>大学生心理健康</t>
  </si>
  <si>
    <t>公共课合计</t>
  </si>
  <si>
    <t>……</t>
  </si>
  <si>
    <t>专业课合计</t>
  </si>
  <si>
    <t>*高等数学2</t>
  </si>
  <si>
    <t>中华优秀传统文化</t>
  </si>
  <si>
    <t>海外教育学院</t>
  </si>
  <si>
    <t>体育2</t>
  </si>
  <si>
    <t>毛泽东思想和中国特色社会主义理论体系概论1</t>
  </si>
  <si>
    <t>劳动周2（公益劳动）</t>
  </si>
  <si>
    <t>体育3</t>
  </si>
  <si>
    <t>毛泽东思想和中国特色社会主义理论体系概论2</t>
  </si>
  <si>
    <t>军事理论</t>
  </si>
  <si>
    <t>毛中特概论课实践</t>
  </si>
  <si>
    <t>体育4</t>
  </si>
  <si>
    <t>专业综合实践</t>
  </si>
  <si>
    <t>专业课</t>
  </si>
  <si>
    <t>+5</t>
  </si>
  <si>
    <t>顶岗实习1</t>
  </si>
  <si>
    <t>顶岗实习2</t>
  </si>
  <si>
    <t>毕业设计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</si>
  <si>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</si>
  <si>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</si>
  <si>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</si>
  <si>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</si>
  <si>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</si>
  <si>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</si>
  <si>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</si>
  <si>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</si>
  <si>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</si>
  <si>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</si>
  <si>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</si>
  <si>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军训（劳动教育）</t>
  </si>
  <si>
    <t>入学（毕业）教育</t>
  </si>
  <si>
    <t>实践专用周</t>
  </si>
  <si>
    <t>理论教学周</t>
  </si>
  <si>
    <t>机动周</t>
  </si>
  <si>
    <t>合计</t>
  </si>
  <si>
    <t>一</t>
  </si>
  <si>
    <t>总计</t>
  </si>
  <si>
    <t>二</t>
  </si>
  <si>
    <t>三</t>
  </si>
  <si>
    <t>理论课</t>
  </si>
  <si>
    <t>实践课</t>
  </si>
  <si>
    <t>专业实践课（周）</t>
    <phoneticPr fontId="24" type="noConversion"/>
  </si>
  <si>
    <r>
      <t>制订日期：</t>
    </r>
    <r>
      <rPr>
        <sz val="9"/>
        <rFont val="宋体"/>
        <family val="3"/>
        <charset val="134"/>
      </rPr>
      <t>2020年5月</t>
    </r>
    <phoneticPr fontId="24" type="noConversion"/>
  </si>
  <si>
    <t>创业就业指导</t>
    <phoneticPr fontId="24" type="noConversion"/>
  </si>
  <si>
    <t>2</t>
    <phoneticPr fontId="24" type="noConversion"/>
  </si>
  <si>
    <t>创业之旅</t>
    <phoneticPr fontId="24" type="noConversion"/>
  </si>
  <si>
    <t xml:space="preserve">   限选课包括：大学英语、大学语文、职场礼仪与社会能力、高等数学、计算机基础实训、人工智能导论、创新创业实践</t>
    <phoneticPr fontId="24" type="noConversion"/>
  </si>
  <si>
    <t>专业课</t>
    <phoneticPr fontId="24" type="noConversion"/>
  </si>
  <si>
    <t>专业实践课</t>
    <phoneticPr fontId="24" type="noConversion"/>
  </si>
  <si>
    <t>劳动周5（岗位劳动）</t>
    <phoneticPr fontId="24" type="noConversion"/>
  </si>
  <si>
    <t>劳动周6（岗位劳动）</t>
    <phoneticPr fontId="24" type="noConversion"/>
  </si>
  <si>
    <t>+1</t>
    <phoneticPr fontId="24" type="noConversion"/>
  </si>
  <si>
    <t>+13</t>
    <phoneticPr fontId="24" type="noConversion"/>
  </si>
  <si>
    <t>+10</t>
    <phoneticPr fontId="24" type="noConversion"/>
  </si>
  <si>
    <t>专业基础课</t>
    <phoneticPr fontId="24" type="noConversion"/>
  </si>
  <si>
    <t>2020级  XX专业 实践课程教学进程表</t>
    <phoneticPr fontId="24" type="noConversion"/>
  </si>
  <si>
    <t>C</t>
    <phoneticPr fontId="24" type="noConversion"/>
  </si>
  <si>
    <t>3.课程类别分公共基础课、专业基础课、专业课、专业拓展课</t>
    <phoneticPr fontId="24" type="noConversion"/>
  </si>
  <si>
    <t>公共基础课</t>
  </si>
  <si>
    <t>公共基础课</t>
    <phoneticPr fontId="24" type="noConversion"/>
  </si>
  <si>
    <t>5.理论课16学时计1学分，出现小数时：0.25≤X&lt;0.75为0.5学分，X≥0.75为1学分；实践课1周24学时，计1学分</t>
    <phoneticPr fontId="24" type="noConversion"/>
  </si>
  <si>
    <t>专业基础课</t>
    <phoneticPr fontId="26" type="noConversion"/>
  </si>
  <si>
    <t>B</t>
    <phoneticPr fontId="24" type="noConversion"/>
  </si>
  <si>
    <t>01</t>
    <phoneticPr fontId="26" type="noConversion"/>
  </si>
  <si>
    <t>电工技术基础</t>
    <phoneticPr fontId="26" type="noConversion"/>
  </si>
  <si>
    <t>02</t>
    <phoneticPr fontId="24" type="noConversion"/>
  </si>
  <si>
    <t>电工基础实训</t>
    <phoneticPr fontId="24" type="noConversion"/>
  </si>
  <si>
    <t>C</t>
    <phoneticPr fontId="24" type="noConversion"/>
  </si>
  <si>
    <t>+2</t>
    <phoneticPr fontId="24" type="noConversion"/>
  </si>
  <si>
    <t>模拟电子技术</t>
    <phoneticPr fontId="24" type="noConversion"/>
  </si>
  <si>
    <t>B</t>
    <phoneticPr fontId="24" type="noConversion"/>
  </si>
  <si>
    <t>数字电子技术</t>
    <phoneticPr fontId="26" type="noConversion"/>
  </si>
  <si>
    <t>+2</t>
    <phoneticPr fontId="24" type="noConversion"/>
  </si>
  <si>
    <t>考试</t>
    <phoneticPr fontId="24" type="noConversion"/>
  </si>
  <si>
    <t>B</t>
    <phoneticPr fontId="24" type="noConversion"/>
  </si>
  <si>
    <t>考查</t>
    <phoneticPr fontId="24" type="noConversion"/>
  </si>
  <si>
    <t>考查</t>
    <phoneticPr fontId="24" type="noConversion"/>
  </si>
  <si>
    <t>专业基础课</t>
    <phoneticPr fontId="26" type="noConversion"/>
  </si>
  <si>
    <t>+3</t>
    <phoneticPr fontId="26" type="noConversion"/>
  </si>
  <si>
    <t>04</t>
    <phoneticPr fontId="24" type="noConversion"/>
  </si>
  <si>
    <t>电子电路装调实训</t>
    <phoneticPr fontId="24" type="noConversion"/>
  </si>
  <si>
    <t>无人机模拟飞行实训</t>
    <phoneticPr fontId="24" type="noConversion"/>
  </si>
  <si>
    <t>B</t>
    <phoneticPr fontId="24" type="noConversion"/>
  </si>
  <si>
    <t>03</t>
    <phoneticPr fontId="24" type="noConversion"/>
  </si>
  <si>
    <t>无人机系统概论</t>
    <phoneticPr fontId="24" type="noConversion"/>
  </si>
  <si>
    <t>专业基础课</t>
    <phoneticPr fontId="26" type="noConversion"/>
  </si>
  <si>
    <t>05</t>
    <phoneticPr fontId="24" type="noConversion"/>
  </si>
  <si>
    <t>电气线路装调实训</t>
    <phoneticPr fontId="26" type="noConversion"/>
  </si>
  <si>
    <t>必修课</t>
    <phoneticPr fontId="26" type="noConversion"/>
  </si>
  <si>
    <t>+3</t>
  </si>
  <si>
    <t>+1</t>
    <phoneticPr fontId="24" type="noConversion"/>
  </si>
  <si>
    <t>无人机飞行技能实训</t>
    <phoneticPr fontId="24" type="noConversion"/>
  </si>
  <si>
    <t>01</t>
    <phoneticPr fontId="26" type="noConversion"/>
  </si>
  <si>
    <t>单片机C语言程序设计</t>
    <phoneticPr fontId="26" type="noConversion"/>
  </si>
  <si>
    <t>专业基础课</t>
    <phoneticPr fontId="24" type="noConversion"/>
  </si>
  <si>
    <t>B</t>
    <phoneticPr fontId="24" type="noConversion"/>
  </si>
  <si>
    <t>机械制图</t>
    <phoneticPr fontId="24" type="noConversion"/>
  </si>
  <si>
    <t>机械学院</t>
    <phoneticPr fontId="24" type="noConversion"/>
  </si>
  <si>
    <t>C</t>
    <phoneticPr fontId="26" type="noConversion"/>
  </si>
  <si>
    <t>C</t>
    <phoneticPr fontId="24" type="noConversion"/>
  </si>
  <si>
    <t>无人机航测技术与数据处理</t>
    <phoneticPr fontId="24" type="noConversion"/>
  </si>
  <si>
    <t>专业课</t>
    <phoneticPr fontId="24" type="noConversion"/>
  </si>
  <si>
    <t>无人机通信与导航</t>
    <phoneticPr fontId="24" type="noConversion"/>
  </si>
  <si>
    <t>无人机行业应用实训</t>
    <phoneticPr fontId="24" type="noConversion"/>
  </si>
  <si>
    <t>C</t>
    <phoneticPr fontId="24" type="noConversion"/>
  </si>
  <si>
    <t>+3</t>
    <phoneticPr fontId="24" type="noConversion"/>
  </si>
  <si>
    <t>航模制作与飞行</t>
    <phoneticPr fontId="24" type="noConversion"/>
  </si>
  <si>
    <t>专业课</t>
    <phoneticPr fontId="26" type="noConversion"/>
  </si>
  <si>
    <t>无人机专业综合实训</t>
    <phoneticPr fontId="24" type="noConversion"/>
  </si>
  <si>
    <t>2020级  无人机应用技术专业 教学进程表</t>
    <phoneticPr fontId="24" type="noConversion"/>
  </si>
  <si>
    <t>01</t>
    <phoneticPr fontId="24" type="noConversion"/>
  </si>
  <si>
    <t>02</t>
    <phoneticPr fontId="24" type="noConversion"/>
  </si>
  <si>
    <t>03</t>
    <phoneticPr fontId="24" type="noConversion"/>
  </si>
  <si>
    <t>04</t>
    <phoneticPr fontId="24" type="noConversion"/>
  </si>
  <si>
    <t>05</t>
    <phoneticPr fontId="24" type="noConversion"/>
  </si>
  <si>
    <t>06</t>
    <phoneticPr fontId="24" type="noConversion"/>
  </si>
  <si>
    <t>07</t>
    <phoneticPr fontId="24" type="noConversion"/>
  </si>
  <si>
    <t>08</t>
    <phoneticPr fontId="24" type="noConversion"/>
  </si>
  <si>
    <t>09</t>
    <phoneticPr fontId="24" type="noConversion"/>
  </si>
  <si>
    <t>10</t>
    <phoneticPr fontId="24" type="noConversion"/>
  </si>
  <si>
    <t>04</t>
    <phoneticPr fontId="24" type="noConversion"/>
  </si>
  <si>
    <t>无人机的组装与调试</t>
    <phoneticPr fontId="24" type="noConversion"/>
  </si>
  <si>
    <t>06</t>
    <phoneticPr fontId="24" type="noConversion"/>
  </si>
  <si>
    <t>+3</t>
    <phoneticPr fontId="24" type="noConversion"/>
  </si>
  <si>
    <t>无人机三维软件建模</t>
    <phoneticPr fontId="26" type="noConversion"/>
  </si>
  <si>
    <t>检测与转换技术</t>
    <phoneticPr fontId="24" type="noConversion"/>
  </si>
  <si>
    <t>05</t>
    <phoneticPr fontId="24" type="noConversion"/>
  </si>
  <si>
    <t>06</t>
    <phoneticPr fontId="24" type="noConversion"/>
  </si>
  <si>
    <t>07</t>
    <phoneticPr fontId="24" type="noConversion"/>
  </si>
  <si>
    <t>C</t>
    <phoneticPr fontId="24" type="noConversion"/>
  </si>
  <si>
    <t>智控学院</t>
    <phoneticPr fontId="24" type="noConversion"/>
  </si>
  <si>
    <t>教务处</t>
    <phoneticPr fontId="24" type="noConversion"/>
  </si>
  <si>
    <t>信息工程学院</t>
    <phoneticPr fontId="24" type="noConversion"/>
  </si>
  <si>
    <r>
      <t>招生对象：</t>
    </r>
    <r>
      <rPr>
        <sz val="9"/>
        <color indexed="8"/>
        <rFont val="Wingdings 2"/>
        <family val="1"/>
        <charset val="2"/>
      </rPr>
      <t>R</t>
    </r>
    <r>
      <rPr>
        <sz val="9"/>
        <color indexed="8"/>
        <rFont val="宋体"/>
        <family val="3"/>
        <charset val="134"/>
      </rPr>
      <t xml:space="preserve">普通高中 </t>
    </r>
    <r>
      <rPr>
        <sz val="9"/>
        <color indexed="8"/>
        <rFont val="Wingdings 2"/>
        <family val="1"/>
        <charset val="2"/>
      </rPr>
      <t>R</t>
    </r>
    <r>
      <rPr>
        <sz val="9"/>
        <color indexed="8"/>
        <rFont val="宋体"/>
        <family val="3"/>
        <charset val="134"/>
      </rPr>
      <t xml:space="preserve">自主招生 </t>
    </r>
    <r>
      <rPr>
        <sz val="9"/>
        <color indexed="8"/>
        <rFont val="Wingdings 2"/>
        <family val="1"/>
        <charset val="2"/>
      </rPr>
      <t>R</t>
    </r>
    <r>
      <rPr>
        <sz val="9"/>
        <color indexed="8"/>
        <rFont val="宋体"/>
        <family val="3"/>
        <charset val="134"/>
      </rPr>
      <t>对口单招</t>
    </r>
    <r>
      <rPr>
        <sz val="9"/>
        <color indexed="8"/>
        <rFont val="Wingdings 2"/>
        <family val="1"/>
        <charset val="2"/>
      </rPr>
      <t>R</t>
    </r>
    <r>
      <rPr>
        <sz val="9"/>
        <color indexed="8"/>
        <rFont val="宋体"/>
        <family val="3"/>
        <charset val="134"/>
      </rPr>
      <t xml:space="preserve"> 注册入学 □3+3中高职分段 □3+2高职本科分段 □其他_____________</t>
    </r>
    <phoneticPr fontId="24" type="noConversion"/>
  </si>
  <si>
    <t>单片机及嵌入式系统实训</t>
    <phoneticPr fontId="24" type="noConversion"/>
  </si>
  <si>
    <t>专业拓展课</t>
    <phoneticPr fontId="26" type="noConversion"/>
  </si>
  <si>
    <t>专业拓展课</t>
    <phoneticPr fontId="26" type="noConversion"/>
  </si>
  <si>
    <t>04</t>
    <phoneticPr fontId="24" type="noConversion"/>
  </si>
  <si>
    <t>05</t>
    <phoneticPr fontId="24" type="noConversion"/>
  </si>
  <si>
    <t>劳动通识教育</t>
    <phoneticPr fontId="24" type="noConversion"/>
  </si>
  <si>
    <r>
      <t>1</t>
    </r>
    <r>
      <rPr>
        <b/>
        <sz val="10"/>
        <color indexed="10"/>
        <rFont val="宋体"/>
        <family val="3"/>
        <charset val="134"/>
      </rPr>
      <t>1</t>
    </r>
    <phoneticPr fontId="24" type="noConversion"/>
  </si>
  <si>
    <t>必修课</t>
    <phoneticPr fontId="24" type="noConversion"/>
  </si>
  <si>
    <t>基础部</t>
    <phoneticPr fontId="24" type="noConversion"/>
  </si>
  <si>
    <t>考查</t>
    <phoneticPr fontId="24" type="noConversion"/>
  </si>
  <si>
    <t>专业实践课</t>
    <phoneticPr fontId="26" type="noConversion"/>
  </si>
  <si>
    <t>07</t>
    <phoneticPr fontId="24" type="noConversion"/>
  </si>
  <si>
    <t>劳动周3（职业劳动与健康安全）</t>
    <phoneticPr fontId="24" type="noConversion"/>
  </si>
  <si>
    <t>C</t>
    <phoneticPr fontId="24" type="noConversion"/>
  </si>
  <si>
    <t>08</t>
    <phoneticPr fontId="24" type="noConversion"/>
  </si>
  <si>
    <t>劳动周4（职业劳动与健康安全）</t>
    <phoneticPr fontId="24" type="noConversion"/>
  </si>
  <si>
    <t>04</t>
    <phoneticPr fontId="24" type="noConversion"/>
  </si>
  <si>
    <t>05</t>
    <phoneticPr fontId="24" type="noConversion"/>
  </si>
  <si>
    <t>06</t>
    <phoneticPr fontId="24" type="noConversion"/>
  </si>
  <si>
    <t>无人机飞控开发</t>
    <phoneticPr fontId="24" type="noConversion"/>
  </si>
  <si>
    <t>无人机的结构与原理</t>
    <phoneticPr fontId="24" type="noConversion"/>
  </si>
  <si>
    <t>无人机的通信与导航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</si>
</sst>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29">
    <font>
      <sz val="11"/>
      <color theme="1"/>
      <name val="等线"/>
      <family val="2"/>
      <charset val="204"/>
    </font>
    <font>
      <sz val="11"/>
      <color indexed="10"/>
      <name val="等线"/>
      <family val="2"/>
      <charset val="204"/>
    </font>
    <font>
      <sz val="11"/>
      <name val="等线"/>
      <family val="2"/>
      <charset val="204"/>
    </font>
    <font>
      <sz val="11"/>
      <color indexed="8"/>
      <name val="等线"/>
      <family val="2"/>
      <charset val="20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8"/>
      <color indexed="8"/>
      <name val="等线"/>
      <family val="2"/>
      <charset val="204"/>
    </font>
    <font>
      <sz val="9"/>
      <color indexed="8"/>
      <name val="等线"/>
      <family val="2"/>
      <charset val="20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等线"/>
      <family val="2"/>
      <charset val="204"/>
    </font>
    <font>
      <sz val="10"/>
      <name val="等线"/>
      <family val="2"/>
      <charset val="20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10"/>
      <name val="等线"/>
      <family val="2"/>
      <charset val="20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b/>
      <vertAlign val="superscript"/>
      <sz val="10"/>
      <name val="宋体"/>
      <family val="3"/>
      <charset val="134"/>
    </font>
    <font>
      <sz val="9"/>
      <name val="等线"/>
      <family val="2"/>
      <charset val="204"/>
    </font>
    <font>
      <sz val="18"/>
      <color indexed="8"/>
      <name val="等线"/>
      <family val="2"/>
      <charset val="204"/>
    </font>
    <font>
      <sz val="9"/>
      <name val="等线"/>
      <family val="2"/>
      <charset val="204"/>
    </font>
    <font>
      <sz val="9"/>
      <color indexed="8"/>
      <name val="Wingdings 2"/>
      <family val="1"/>
      <charset val="2"/>
    </font>
    <font>
      <sz val="11"/>
      <color theme="1"/>
      <name val="等线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28" fillId="0" borderId="0" xfId="2">
      <alignment vertical="center"/>
    </xf>
    <xf numFmtId="49" fontId="28" fillId="0" borderId="0" xfId="2" applyNumberFormat="1">
      <alignment vertical="center"/>
    </xf>
    <xf numFmtId="0" fontId="28" fillId="0" borderId="0" xfId="2" applyAlignment="1">
      <alignment vertical="center" wrapText="1"/>
    </xf>
    <xf numFmtId="177" fontId="28" fillId="0" borderId="0" xfId="2" applyNumberForma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49" fontId="11" fillId="0" borderId="0" xfId="2" applyNumberFormat="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 wrapText="1"/>
    </xf>
    <xf numFmtId="0" fontId="12" fillId="0" borderId="0" xfId="2" applyFont="1">
      <alignment vertical="center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>
      <alignment vertical="center"/>
    </xf>
    <xf numFmtId="0" fontId="14" fillId="0" borderId="1" xfId="2" applyFont="1" applyBorder="1" applyAlignment="1">
      <alignment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15" fillId="0" borderId="0" xfId="2" applyFont="1">
      <alignment vertical="center"/>
    </xf>
    <xf numFmtId="0" fontId="5" fillId="2" borderId="1" xfId="2" applyFont="1" applyFill="1" applyBorder="1">
      <alignment vertical="center"/>
    </xf>
    <xf numFmtId="0" fontId="5" fillId="2" borderId="1" xfId="2" applyFont="1" applyFill="1" applyBorder="1" applyAlignment="1">
      <alignment vertical="center" wrapText="1"/>
    </xf>
    <xf numFmtId="49" fontId="5" fillId="0" borderId="1" xfId="2" applyNumberFormat="1" applyFont="1" applyBorder="1">
      <alignment vertical="center"/>
    </xf>
    <xf numFmtId="0" fontId="5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right" vertical="center"/>
    </xf>
    <xf numFmtId="49" fontId="5" fillId="0" borderId="1" xfId="2" applyNumberFormat="1" applyFont="1" applyBorder="1" applyAlignment="1">
      <alignment horizontal="right" vertical="center"/>
    </xf>
    <xf numFmtId="49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177" fontId="10" fillId="0" borderId="0" xfId="2" applyNumberFormat="1" applyFont="1">
      <alignment vertical="center"/>
    </xf>
    <xf numFmtId="177" fontId="11" fillId="0" borderId="0" xfId="2" applyNumberFormat="1" applyFont="1">
      <alignment vertical="center"/>
    </xf>
    <xf numFmtId="177" fontId="13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76" fontId="14" fillId="0" borderId="1" xfId="2" applyNumberFormat="1" applyFont="1" applyBorder="1">
      <alignment vertical="center"/>
    </xf>
    <xf numFmtId="177" fontId="14" fillId="0" borderId="1" xfId="2" applyNumberFormat="1" applyFont="1" applyBorder="1" applyAlignment="1">
      <alignment vertical="center" wrapText="1"/>
    </xf>
    <xf numFmtId="176" fontId="5" fillId="0" borderId="1" xfId="2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176" fontId="5" fillId="0" borderId="1" xfId="2" applyNumberFormat="1" applyFont="1" applyBorder="1" applyAlignment="1">
      <alignment vertical="center" wrapText="1"/>
    </xf>
    <xf numFmtId="176" fontId="5" fillId="2" borderId="1" xfId="2" applyNumberFormat="1" applyFont="1" applyFill="1" applyBorder="1">
      <alignment vertical="center"/>
    </xf>
    <xf numFmtId="177" fontId="5" fillId="2" borderId="1" xfId="2" applyNumberFormat="1" applyFont="1" applyFill="1" applyBorder="1">
      <alignment vertical="center"/>
    </xf>
    <xf numFmtId="49" fontId="5" fillId="0" borderId="1" xfId="2" applyNumberFormat="1" applyFont="1" applyBorder="1" applyAlignment="1">
      <alignment vertical="center" wrapText="1"/>
    </xf>
    <xf numFmtId="176" fontId="16" fillId="0" borderId="1" xfId="2" applyNumberFormat="1" applyFont="1" applyBorder="1" applyAlignment="1">
      <alignment vertical="center" wrapText="1"/>
    </xf>
    <xf numFmtId="177" fontId="16" fillId="0" borderId="1" xfId="2" applyNumberFormat="1" applyFont="1" applyBorder="1" applyAlignment="1">
      <alignment vertical="center" wrapText="1"/>
    </xf>
    <xf numFmtId="177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>
      <alignment vertical="center"/>
    </xf>
    <xf numFmtId="49" fontId="5" fillId="0" borderId="2" xfId="2" applyNumberFormat="1" applyFont="1" applyBorder="1">
      <alignment vertical="center"/>
    </xf>
    <xf numFmtId="0" fontId="5" fillId="0" borderId="2" xfId="2" applyFont="1" applyBorder="1" applyAlignment="1">
      <alignment vertical="center" wrapText="1"/>
    </xf>
    <xf numFmtId="0" fontId="5" fillId="0" borderId="2" xfId="2" applyFont="1" applyBorder="1">
      <alignment vertical="center"/>
    </xf>
    <xf numFmtId="0" fontId="5" fillId="0" borderId="2" xfId="2" applyFont="1" applyBorder="1" applyAlignment="1">
      <alignment horizontal="left" vertical="center"/>
    </xf>
    <xf numFmtId="49" fontId="5" fillId="0" borderId="3" xfId="2" applyNumberFormat="1" applyFont="1" applyBorder="1">
      <alignment vertical="center"/>
    </xf>
    <xf numFmtId="0" fontId="10" fillId="0" borderId="0" xfId="2" applyFont="1" applyAlignment="1">
      <alignment horizontal="center" vertical="center"/>
    </xf>
    <xf numFmtId="49" fontId="5" fillId="0" borderId="4" xfId="2" applyNumberFormat="1" applyFont="1" applyBorder="1">
      <alignment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/>
    </xf>
    <xf numFmtId="49" fontId="13" fillId="0" borderId="6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49" fontId="5" fillId="0" borderId="5" xfId="2" applyNumberFormat="1" applyFont="1" applyBorder="1">
      <alignment vertical="center"/>
    </xf>
    <xf numFmtId="0" fontId="19" fillId="0" borderId="1" xfId="2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177" fontId="4" fillId="0" borderId="5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/>
    </xf>
    <xf numFmtId="176" fontId="4" fillId="0" borderId="5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5" fillId="0" borderId="8" xfId="2" applyNumberFormat="1" applyFont="1" applyBorder="1">
      <alignment vertical="center"/>
    </xf>
    <xf numFmtId="9" fontId="20" fillId="0" borderId="1" xfId="1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6" fontId="5" fillId="3" borderId="1" xfId="2" applyNumberFormat="1" applyFont="1" applyFill="1" applyBorder="1">
      <alignment vertical="center"/>
    </xf>
    <xf numFmtId="177" fontId="5" fillId="0" borderId="2" xfId="2" applyNumberFormat="1" applyFont="1" applyBorder="1">
      <alignment vertical="center"/>
    </xf>
    <xf numFmtId="0" fontId="5" fillId="3" borderId="2" xfId="2" applyFont="1" applyFill="1" applyBorder="1">
      <alignment vertical="center"/>
    </xf>
    <xf numFmtId="0" fontId="21" fillId="0" borderId="7" xfId="2" applyFont="1" applyBorder="1" applyAlignment="1">
      <alignment horizontal="center" vertical="center" wrapText="1"/>
    </xf>
    <xf numFmtId="49" fontId="13" fillId="0" borderId="7" xfId="2" applyNumberFormat="1" applyFont="1" applyBorder="1" applyAlignment="1">
      <alignment vertical="center" wrapText="1"/>
    </xf>
    <xf numFmtId="177" fontId="13" fillId="0" borderId="7" xfId="2" applyNumberFormat="1" applyFont="1" applyBorder="1">
      <alignment vertical="center"/>
    </xf>
    <xf numFmtId="0" fontId="13" fillId="0" borderId="7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176" fontId="13" fillId="0" borderId="1" xfId="2" applyNumberFormat="1" applyFont="1" applyBorder="1" applyAlignment="1">
      <alignment horizontal="center" vertical="center" wrapText="1"/>
    </xf>
    <xf numFmtId="176" fontId="13" fillId="0" borderId="1" xfId="2" applyNumberFormat="1" applyFont="1" applyBorder="1">
      <alignment vertical="center"/>
    </xf>
    <xf numFmtId="176" fontId="13" fillId="0" borderId="1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176" fontId="13" fillId="0" borderId="8" xfId="2" applyNumberFormat="1" applyFont="1" applyBorder="1">
      <alignment vertical="center"/>
    </xf>
    <xf numFmtId="176" fontId="13" fillId="0" borderId="5" xfId="2" applyNumberFormat="1" applyFont="1" applyBorder="1">
      <alignment vertical="center"/>
    </xf>
    <xf numFmtId="176" fontId="13" fillId="0" borderId="4" xfId="2" applyNumberFormat="1" applyFont="1" applyBorder="1">
      <alignment vertical="center"/>
    </xf>
    <xf numFmtId="176" fontId="13" fillId="0" borderId="12" xfId="2" applyNumberFormat="1" applyFont="1" applyBorder="1" applyAlignment="1">
      <alignment horizontal="center" vertical="center"/>
    </xf>
    <xf numFmtId="176" fontId="13" fillId="0" borderId="12" xfId="2" applyNumberFormat="1" applyFont="1" applyBorder="1">
      <alignment vertical="center"/>
    </xf>
    <xf numFmtId="176" fontId="13" fillId="0" borderId="13" xfId="2" applyNumberFormat="1" applyFont="1" applyBorder="1" applyAlignment="1">
      <alignment horizontal="center" vertical="center"/>
    </xf>
    <xf numFmtId="49" fontId="28" fillId="0" borderId="1" xfId="2" applyNumberFormat="1" applyBorder="1">
      <alignment vertical="center"/>
    </xf>
    <xf numFmtId="0" fontId="28" fillId="0" borderId="1" xfId="2" applyBorder="1">
      <alignment vertical="center"/>
    </xf>
    <xf numFmtId="49" fontId="5" fillId="0" borderId="1" xfId="2" applyNumberFormat="1" applyFont="1" applyBorder="1" applyAlignment="1">
      <alignment horizontal="left" vertical="center"/>
    </xf>
    <xf numFmtId="49" fontId="14" fillId="0" borderId="1" xfId="2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6" fontId="5" fillId="4" borderId="1" xfId="0" applyNumberFormat="1" applyFont="1" applyFill="1" applyBorder="1">
      <alignment vertical="center"/>
    </xf>
    <xf numFmtId="176" fontId="5" fillId="0" borderId="1" xfId="0" quotePrefix="1" applyNumberFormat="1" applyFont="1" applyBorder="1">
      <alignment vertical="center"/>
    </xf>
    <xf numFmtId="176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>
      <alignment vertical="center"/>
    </xf>
    <xf numFmtId="176" fontId="5" fillId="4" borderId="1" xfId="0" applyNumberFormat="1" applyFont="1" applyFill="1" applyBorder="1" applyAlignment="1">
      <alignment horizontal="right" vertical="center"/>
    </xf>
    <xf numFmtId="0" fontId="5" fillId="0" borderId="1" xfId="2" applyFont="1" applyBorder="1" applyAlignment="1">
      <alignment horizontal="right" vertical="center" wrapText="1"/>
    </xf>
    <xf numFmtId="176" fontId="5" fillId="0" borderId="1" xfId="2" applyNumberFormat="1" applyFont="1" applyBorder="1" applyAlignment="1">
      <alignment vertical="center"/>
    </xf>
    <xf numFmtId="177" fontId="5" fillId="0" borderId="1" xfId="2" applyNumberFormat="1" applyFont="1" applyBorder="1" applyAlignment="1">
      <alignment vertical="center"/>
    </xf>
    <xf numFmtId="49" fontId="14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2" applyNumberFormat="1" applyFont="1" applyBorder="1">
      <alignment vertical="center"/>
    </xf>
    <xf numFmtId="49" fontId="6" fillId="0" borderId="1" xfId="2" applyNumberFormat="1" applyFont="1" applyBorder="1" applyAlignment="1">
      <alignment horizontal="center" vertical="center" wrapText="1"/>
    </xf>
    <xf numFmtId="176" fontId="5" fillId="5" borderId="1" xfId="2" applyNumberFormat="1" applyFont="1" applyFill="1" applyBorder="1">
      <alignment vertical="center"/>
    </xf>
    <xf numFmtId="0" fontId="28" fillId="0" borderId="2" xfId="2" applyBorder="1" applyAlignment="1">
      <alignment horizontal="center" vertical="center"/>
    </xf>
    <xf numFmtId="0" fontId="28" fillId="0" borderId="14" xfId="2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176" fontId="13" fillId="0" borderId="16" xfId="2" applyNumberFormat="1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center" vertical="center"/>
    </xf>
    <xf numFmtId="176" fontId="13" fillId="0" borderId="18" xfId="2" applyNumberFormat="1" applyFont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49" fontId="13" fillId="0" borderId="20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/>
    </xf>
    <xf numFmtId="49" fontId="13" fillId="0" borderId="21" xfId="2" applyNumberFormat="1" applyFont="1" applyBorder="1" applyAlignment="1">
      <alignment horizontal="center" vertical="center"/>
    </xf>
    <xf numFmtId="49" fontId="13" fillId="0" borderId="22" xfId="2" applyNumberFormat="1" applyFont="1" applyBorder="1" applyAlignment="1">
      <alignment horizontal="center" vertical="center"/>
    </xf>
    <xf numFmtId="49" fontId="13" fillId="0" borderId="23" xfId="2" applyNumberFormat="1" applyFont="1" applyBorder="1" applyAlignment="1">
      <alignment horizontal="center" vertical="center"/>
    </xf>
    <xf numFmtId="49" fontId="13" fillId="0" borderId="24" xfId="2" applyNumberFormat="1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"/>
  <sheetViews>
    <sheetView showGridLines="0" tabSelected="1" topLeftCell="A54" zoomScale="115" zoomScaleNormal="115" workbookViewId="0">
      <selection activeCell="I67" sqref="I67"/>
    </sheetView>
  </sheetViews>
  <sheetFormatPr defaultColWidth="1.375" defaultRowHeight="13.5"/>
  <cols>
    <col min="1" max="1" width="1.375" style="3" customWidth="1"/>
    <col min="2" max="2" width="3.75" style="4" customWidth="1"/>
    <col min="3" max="3" width="23.75" style="3" customWidth="1"/>
    <col min="4" max="4" width="9.5" style="3" customWidth="1"/>
    <col min="5" max="5" width="10.875" style="3" customWidth="1"/>
    <col min="6" max="6" width="8.75" style="3" customWidth="1"/>
    <col min="7" max="7" width="4.875" style="3" customWidth="1"/>
    <col min="8" max="8" width="13.875" style="5" customWidth="1"/>
    <col min="9" max="9" width="6.375" style="4" customWidth="1"/>
    <col min="10" max="10" width="9.125" style="3" customWidth="1"/>
    <col min="11" max="11" width="9.5" style="6" customWidth="1"/>
    <col min="12" max="13" width="9.5" style="3" customWidth="1"/>
    <col min="14" max="14" width="7.5" style="3" customWidth="1"/>
    <col min="15" max="255" width="9" style="3" customWidth="1"/>
    <col min="256" max="16384" width="1.375" style="3"/>
  </cols>
  <sheetData>
    <row r="1" spans="1:14">
      <c r="B1" s="7" t="s">
        <v>0</v>
      </c>
      <c r="C1" s="7" t="s">
        <v>1</v>
      </c>
      <c r="D1" s="7"/>
      <c r="E1" s="7"/>
      <c r="F1" s="7"/>
      <c r="G1" s="7"/>
      <c r="H1" s="8"/>
      <c r="I1" s="34"/>
      <c r="J1" s="7"/>
      <c r="K1" s="35"/>
      <c r="L1" s="7"/>
      <c r="M1" s="7"/>
      <c r="N1" s="7"/>
    </row>
    <row r="2" spans="1:14">
      <c r="B2" s="7"/>
      <c r="C2" s="9" t="s">
        <v>2</v>
      </c>
      <c r="D2" s="7"/>
      <c r="E2" s="7"/>
      <c r="F2" s="7"/>
      <c r="G2" s="7"/>
      <c r="H2" s="8"/>
      <c r="I2" s="34"/>
      <c r="J2" s="7"/>
      <c r="K2" s="35"/>
      <c r="L2" s="7"/>
      <c r="M2" s="7"/>
      <c r="N2" s="7"/>
    </row>
    <row r="3" spans="1:14">
      <c r="B3" s="7"/>
      <c r="C3" s="7" t="s">
        <v>101</v>
      </c>
      <c r="D3" s="7"/>
      <c r="E3" s="7"/>
      <c r="F3" s="7"/>
      <c r="G3" s="7"/>
      <c r="H3" s="8"/>
      <c r="I3" s="34"/>
      <c r="J3" s="7"/>
      <c r="K3" s="35"/>
      <c r="L3" s="7"/>
      <c r="M3" s="7"/>
      <c r="N3" s="7"/>
    </row>
    <row r="4" spans="1:14">
      <c r="B4" s="7"/>
      <c r="C4" s="7" t="s">
        <v>112</v>
      </c>
      <c r="D4" s="7"/>
      <c r="E4" s="7"/>
      <c r="F4" s="7"/>
      <c r="G4" s="7"/>
      <c r="H4" s="8"/>
      <c r="I4" s="34"/>
      <c r="J4" s="7"/>
      <c r="K4" s="35"/>
      <c r="L4" s="7"/>
      <c r="M4" s="7"/>
      <c r="N4" s="7"/>
    </row>
    <row r="5" spans="1:14">
      <c r="B5" s="7"/>
      <c r="C5" s="7" t="s">
        <v>3</v>
      </c>
      <c r="D5" s="7"/>
      <c r="E5" s="7"/>
      <c r="F5" s="7"/>
      <c r="G5" s="7"/>
      <c r="H5" s="8"/>
      <c r="I5" s="34"/>
      <c r="J5" s="7"/>
      <c r="K5" s="35"/>
      <c r="L5" s="7"/>
      <c r="M5" s="7"/>
      <c r="N5" s="7"/>
    </row>
    <row r="6" spans="1:14">
      <c r="B6" s="7"/>
      <c r="C6" s="7" t="s">
        <v>115</v>
      </c>
      <c r="D6" s="7"/>
      <c r="E6" s="7"/>
      <c r="F6" s="7"/>
      <c r="G6" s="7"/>
      <c r="H6" s="8"/>
      <c r="I6" s="34"/>
      <c r="J6" s="7"/>
      <c r="K6" s="35"/>
      <c r="L6" s="7"/>
      <c r="M6" s="7"/>
      <c r="N6" s="7"/>
    </row>
    <row r="7" spans="1:14">
      <c r="B7" s="7"/>
      <c r="C7" s="10" t="s">
        <v>4</v>
      </c>
      <c r="D7" s="7"/>
      <c r="E7" s="7"/>
      <c r="F7" s="7"/>
      <c r="G7" s="7"/>
      <c r="H7" s="8"/>
      <c r="I7" s="34"/>
      <c r="J7" s="7"/>
      <c r="K7" s="35"/>
      <c r="L7" s="7"/>
      <c r="M7" s="7"/>
      <c r="N7" s="7"/>
    </row>
    <row r="8" spans="1:14" ht="24.95" customHeight="1">
      <c r="C8" s="132" t="s">
        <v>164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ht="8.25" customHeight="1">
      <c r="H9" s="3"/>
      <c r="I9" s="3"/>
    </row>
    <row r="10" spans="1:14" ht="12.95" customHeight="1">
      <c r="A10" s="11"/>
      <c r="B10" s="12" t="s">
        <v>5</v>
      </c>
      <c r="C10" s="12"/>
      <c r="D10" s="13"/>
      <c r="E10" s="13"/>
      <c r="F10" s="13"/>
      <c r="G10" s="13"/>
      <c r="H10" s="13"/>
      <c r="I10" s="13"/>
      <c r="J10" s="13"/>
      <c r="K10" s="36"/>
      <c r="L10" s="13"/>
      <c r="M10" s="13"/>
      <c r="N10" s="13"/>
    </row>
    <row r="11" spans="1:14" ht="12.95" customHeight="1">
      <c r="A11" s="11"/>
      <c r="B11" s="12" t="s">
        <v>188</v>
      </c>
      <c r="C11" s="12"/>
      <c r="D11" s="13"/>
      <c r="E11" s="13"/>
      <c r="F11" s="13"/>
      <c r="G11" s="13"/>
      <c r="H11" s="13"/>
      <c r="I11" s="13"/>
      <c r="J11" s="13"/>
      <c r="K11" s="36"/>
      <c r="L11" s="13"/>
      <c r="M11" s="13"/>
      <c r="N11" s="13"/>
    </row>
    <row r="12" spans="1:14" ht="12.95" customHeight="1">
      <c r="A12" s="11"/>
      <c r="B12" s="12" t="s">
        <v>6</v>
      </c>
      <c r="C12" s="12"/>
      <c r="D12" s="13"/>
      <c r="E12" s="13"/>
      <c r="F12" s="13"/>
      <c r="G12" s="13"/>
      <c r="H12" s="13"/>
      <c r="I12" s="13"/>
      <c r="J12" s="13"/>
      <c r="K12" s="36"/>
      <c r="L12" s="13"/>
      <c r="M12" s="13"/>
      <c r="N12" s="13"/>
    </row>
    <row r="13" spans="1:14" ht="12.95" customHeight="1">
      <c r="A13" s="11"/>
      <c r="B13" s="12" t="s">
        <v>97</v>
      </c>
      <c r="C13" s="12"/>
      <c r="D13" s="13"/>
      <c r="E13" s="13"/>
      <c r="F13" s="13"/>
      <c r="G13" s="13"/>
      <c r="H13" s="13"/>
      <c r="I13" s="13"/>
      <c r="J13" s="13"/>
      <c r="K13" s="36"/>
      <c r="L13" s="13"/>
      <c r="M13" s="13"/>
      <c r="N13" s="13"/>
    </row>
    <row r="14" spans="1:14" ht="15" customHeight="1">
      <c r="B14" s="14"/>
      <c r="C14" s="15"/>
      <c r="D14" s="15"/>
      <c r="E14" s="15"/>
      <c r="F14" s="15"/>
      <c r="G14" s="15"/>
      <c r="H14" s="16"/>
      <c r="I14" s="14"/>
      <c r="J14" s="15"/>
      <c r="K14" s="37"/>
      <c r="L14" s="15"/>
      <c r="M14" s="15"/>
      <c r="N14" s="15"/>
    </row>
    <row r="15" spans="1:14" ht="38.25" customHeight="1">
      <c r="A15" s="17"/>
      <c r="B15" s="18" t="s">
        <v>7</v>
      </c>
      <c r="C15" s="19" t="s">
        <v>8</v>
      </c>
      <c r="D15" s="19" t="s">
        <v>9</v>
      </c>
      <c r="E15" s="19" t="s">
        <v>10</v>
      </c>
      <c r="F15" s="19" t="s">
        <v>11</v>
      </c>
      <c r="G15" s="19" t="s">
        <v>12</v>
      </c>
      <c r="H15" s="19" t="s">
        <v>13</v>
      </c>
      <c r="I15" s="19" t="s">
        <v>14</v>
      </c>
      <c r="J15" s="18" t="s">
        <v>15</v>
      </c>
      <c r="K15" s="38" t="s">
        <v>16</v>
      </c>
      <c r="L15" s="39" t="s">
        <v>17</v>
      </c>
      <c r="M15" s="39" t="s">
        <v>18</v>
      </c>
      <c r="N15" s="19" t="s">
        <v>19</v>
      </c>
    </row>
    <row r="16" spans="1:14" ht="16.5" customHeight="1">
      <c r="A16" s="17"/>
      <c r="B16" s="122" t="s">
        <v>195</v>
      </c>
      <c r="C16" s="121" t="s">
        <v>194</v>
      </c>
      <c r="D16" s="121" t="s">
        <v>196</v>
      </c>
      <c r="E16" s="121" t="s">
        <v>114</v>
      </c>
      <c r="F16" s="21"/>
      <c r="G16" s="22">
        <v>1</v>
      </c>
      <c r="H16" s="121" t="s">
        <v>197</v>
      </c>
      <c r="I16" s="121" t="s">
        <v>198</v>
      </c>
      <c r="J16" s="42">
        <v>1</v>
      </c>
      <c r="K16" s="41">
        <v>1.5</v>
      </c>
      <c r="L16" s="40">
        <v>12</v>
      </c>
      <c r="M16" s="40">
        <v>12</v>
      </c>
      <c r="N16" s="40">
        <v>24</v>
      </c>
    </row>
    <row r="17" spans="1:14" ht="18.95" customHeight="1">
      <c r="A17" s="17"/>
      <c r="B17" s="23" t="s">
        <v>165</v>
      </c>
      <c r="C17" s="24" t="s">
        <v>32</v>
      </c>
      <c r="D17" s="25" t="s">
        <v>33</v>
      </c>
      <c r="E17" s="25" t="s">
        <v>114</v>
      </c>
      <c r="F17" s="25" t="s">
        <v>23</v>
      </c>
      <c r="G17" s="25">
        <v>1</v>
      </c>
      <c r="H17" s="24" t="s">
        <v>24</v>
      </c>
      <c r="I17" s="42" t="s">
        <v>34</v>
      </c>
      <c r="J17" s="42">
        <v>4</v>
      </c>
      <c r="K17" s="43">
        <v>3</v>
      </c>
      <c r="L17" s="42">
        <v>0</v>
      </c>
      <c r="M17" s="42">
        <v>48</v>
      </c>
      <c r="N17" s="42">
        <f t="shared" ref="N17:N25" si="0">SUM(L17:M17)</f>
        <v>48</v>
      </c>
    </row>
    <row r="18" spans="1:14" s="1" customFormat="1" ht="16.5" customHeight="1">
      <c r="A18" s="26"/>
      <c r="B18" s="23" t="s">
        <v>166</v>
      </c>
      <c r="C18" s="24" t="s">
        <v>36</v>
      </c>
      <c r="D18" s="25" t="s">
        <v>33</v>
      </c>
      <c r="E18" s="25" t="s">
        <v>114</v>
      </c>
      <c r="F18" s="25" t="s">
        <v>23</v>
      </c>
      <c r="G18" s="25">
        <v>1</v>
      </c>
      <c r="H18" s="24" t="s">
        <v>24</v>
      </c>
      <c r="I18" s="42" t="s">
        <v>34</v>
      </c>
      <c r="J18" s="42">
        <v>4</v>
      </c>
      <c r="K18" s="43">
        <v>3</v>
      </c>
      <c r="L18" s="42">
        <v>0</v>
      </c>
      <c r="M18" s="42">
        <v>48</v>
      </c>
      <c r="N18" s="42">
        <f t="shared" si="0"/>
        <v>48</v>
      </c>
    </row>
    <row r="19" spans="1:14" s="1" customFormat="1" ht="16.5" customHeight="1">
      <c r="A19" s="26"/>
      <c r="B19" s="23" t="s">
        <v>167</v>
      </c>
      <c r="C19" s="24" t="s">
        <v>37</v>
      </c>
      <c r="D19" s="25" t="s">
        <v>33</v>
      </c>
      <c r="E19" s="25" t="s">
        <v>114</v>
      </c>
      <c r="F19" s="25" t="s">
        <v>23</v>
      </c>
      <c r="G19" s="25">
        <v>1</v>
      </c>
      <c r="H19" s="24" t="s">
        <v>38</v>
      </c>
      <c r="I19" s="42" t="s">
        <v>34</v>
      </c>
      <c r="J19" s="42">
        <v>2</v>
      </c>
      <c r="K19" s="43">
        <v>1.5</v>
      </c>
      <c r="L19" s="42">
        <v>0</v>
      </c>
      <c r="M19" s="42">
        <v>24</v>
      </c>
      <c r="N19" s="42">
        <f t="shared" si="0"/>
        <v>24</v>
      </c>
    </row>
    <row r="20" spans="1:14" ht="16.5" customHeight="1">
      <c r="A20" s="17"/>
      <c r="B20" s="23" t="s">
        <v>168</v>
      </c>
      <c r="C20" s="24" t="s">
        <v>39</v>
      </c>
      <c r="D20" s="25" t="s">
        <v>33</v>
      </c>
      <c r="E20" s="25" t="s">
        <v>114</v>
      </c>
      <c r="F20" s="25" t="s">
        <v>40</v>
      </c>
      <c r="G20" s="25">
        <v>1</v>
      </c>
      <c r="H20" s="24" t="s">
        <v>41</v>
      </c>
      <c r="I20" s="42" t="s">
        <v>25</v>
      </c>
      <c r="J20" s="42">
        <v>3</v>
      </c>
      <c r="K20" s="43">
        <v>3</v>
      </c>
      <c r="L20" s="42">
        <v>0</v>
      </c>
      <c r="M20" s="42">
        <v>36</v>
      </c>
      <c r="N20" s="42">
        <f t="shared" si="0"/>
        <v>36</v>
      </c>
    </row>
    <row r="21" spans="1:14" ht="16.5" customHeight="1">
      <c r="A21" s="17"/>
      <c r="B21" s="23" t="s">
        <v>169</v>
      </c>
      <c r="C21" s="24" t="s">
        <v>42</v>
      </c>
      <c r="D21" s="24" t="s">
        <v>33</v>
      </c>
      <c r="E21" s="25" t="s">
        <v>114</v>
      </c>
      <c r="F21" s="24" t="s">
        <v>23</v>
      </c>
      <c r="G21" s="24">
        <v>1</v>
      </c>
      <c r="H21" s="24" t="s">
        <v>41</v>
      </c>
      <c r="I21" s="24" t="s">
        <v>25</v>
      </c>
      <c r="J21" s="42">
        <v>0</v>
      </c>
      <c r="K21" s="43">
        <v>0</v>
      </c>
      <c r="L21" s="42">
        <v>0</v>
      </c>
      <c r="M21" s="42">
        <v>6</v>
      </c>
      <c r="N21" s="42">
        <v>6</v>
      </c>
    </row>
    <row r="22" spans="1:14" ht="15" customHeight="1">
      <c r="A22" s="17"/>
      <c r="B22" s="23" t="s">
        <v>170</v>
      </c>
      <c r="C22" s="24" t="s">
        <v>43</v>
      </c>
      <c r="D22" s="25" t="s">
        <v>33</v>
      </c>
      <c r="E22" s="25" t="s">
        <v>114</v>
      </c>
      <c r="F22" s="25" t="s">
        <v>40</v>
      </c>
      <c r="G22" s="25">
        <v>1</v>
      </c>
      <c r="H22" s="24" t="s">
        <v>44</v>
      </c>
      <c r="I22" s="42" t="s">
        <v>25</v>
      </c>
      <c r="J22" s="42">
        <v>2</v>
      </c>
      <c r="K22" s="43">
        <v>1.5</v>
      </c>
      <c r="L22" s="42">
        <v>12</v>
      </c>
      <c r="M22" s="42">
        <v>12</v>
      </c>
      <c r="N22" s="42">
        <f t="shared" si="0"/>
        <v>24</v>
      </c>
    </row>
    <row r="23" spans="1:14" s="1" customFormat="1" ht="16.5" customHeight="1">
      <c r="A23" s="26"/>
      <c r="B23" s="23" t="s">
        <v>171</v>
      </c>
      <c r="C23" s="24" t="s">
        <v>45</v>
      </c>
      <c r="D23" s="24" t="s">
        <v>33</v>
      </c>
      <c r="E23" s="25" t="s">
        <v>114</v>
      </c>
      <c r="F23" s="24" t="s">
        <v>28</v>
      </c>
      <c r="G23" s="24">
        <v>1</v>
      </c>
      <c r="H23" s="24" t="s">
        <v>46</v>
      </c>
      <c r="I23" s="24" t="s">
        <v>25</v>
      </c>
      <c r="J23" s="24" t="s">
        <v>47</v>
      </c>
      <c r="K23" s="43">
        <v>1</v>
      </c>
      <c r="L23" s="42">
        <v>0</v>
      </c>
      <c r="M23" s="42">
        <v>24</v>
      </c>
      <c r="N23" s="42">
        <f t="shared" si="0"/>
        <v>24</v>
      </c>
    </row>
    <row r="24" spans="1:14" s="1" customFormat="1" ht="16.5" customHeight="1">
      <c r="A24" s="26"/>
      <c r="B24" s="23" t="s">
        <v>172</v>
      </c>
      <c r="C24" s="24" t="s">
        <v>48</v>
      </c>
      <c r="D24" s="25" t="s">
        <v>33</v>
      </c>
      <c r="E24" s="25" t="s">
        <v>114</v>
      </c>
      <c r="F24" s="25" t="s">
        <v>28</v>
      </c>
      <c r="G24" s="25">
        <v>1</v>
      </c>
      <c r="H24" s="24" t="s">
        <v>49</v>
      </c>
      <c r="I24" s="42" t="s">
        <v>25</v>
      </c>
      <c r="J24" s="42" t="s">
        <v>30</v>
      </c>
      <c r="K24" s="43">
        <v>2</v>
      </c>
      <c r="L24" s="42">
        <f>K24*24</f>
        <v>48</v>
      </c>
      <c r="M24" s="42">
        <v>0</v>
      </c>
      <c r="N24" s="42">
        <f t="shared" si="0"/>
        <v>48</v>
      </c>
    </row>
    <row r="25" spans="1:14" s="1" customFormat="1" ht="16.5" customHeight="1">
      <c r="A25" s="26"/>
      <c r="B25" s="23" t="s">
        <v>173</v>
      </c>
      <c r="C25" s="24" t="s">
        <v>50</v>
      </c>
      <c r="D25" s="25" t="s">
        <v>33</v>
      </c>
      <c r="E25" s="25" t="s">
        <v>114</v>
      </c>
      <c r="F25" s="25" t="s">
        <v>28</v>
      </c>
      <c r="G25" s="25">
        <v>1</v>
      </c>
      <c r="H25" s="24" t="s">
        <v>51</v>
      </c>
      <c r="I25" s="42" t="s">
        <v>25</v>
      </c>
      <c r="J25" s="29" t="s">
        <v>47</v>
      </c>
      <c r="K25" s="43">
        <v>1</v>
      </c>
      <c r="L25" s="42">
        <f>K25*24</f>
        <v>24</v>
      </c>
      <c r="M25" s="42">
        <v>0</v>
      </c>
      <c r="N25" s="42">
        <f t="shared" si="0"/>
        <v>24</v>
      </c>
    </row>
    <row r="26" spans="1:14" s="1" customFormat="1" ht="16.5" customHeight="1">
      <c r="A26" s="26"/>
      <c r="B26" s="23" t="s">
        <v>174</v>
      </c>
      <c r="C26" s="24" t="s">
        <v>52</v>
      </c>
      <c r="D26" s="24" t="s">
        <v>33</v>
      </c>
      <c r="E26" s="25" t="s">
        <v>114</v>
      </c>
      <c r="F26" s="24" t="s">
        <v>23</v>
      </c>
      <c r="G26" s="24">
        <v>1</v>
      </c>
      <c r="H26" s="24" t="s">
        <v>46</v>
      </c>
      <c r="I26" s="44" t="s">
        <v>25</v>
      </c>
      <c r="J26" s="42">
        <v>0</v>
      </c>
      <c r="K26" s="43">
        <v>1.5</v>
      </c>
      <c r="L26" s="42">
        <v>0</v>
      </c>
      <c r="M26" s="42">
        <v>24</v>
      </c>
      <c r="N26" s="42">
        <v>24</v>
      </c>
    </row>
    <row r="27" spans="1:14" s="1" customFormat="1" ht="16.5" customHeight="1">
      <c r="A27" s="26"/>
      <c r="B27" s="126" t="s">
        <v>53</v>
      </c>
      <c r="C27" s="127"/>
      <c r="D27" s="27"/>
      <c r="E27" s="27"/>
      <c r="F27" s="27"/>
      <c r="G27" s="27"/>
      <c r="H27" s="28"/>
      <c r="I27" s="45"/>
      <c r="J27" s="123">
        <f>SUM(J16:J22)</f>
        <v>16</v>
      </c>
      <c r="K27" s="46">
        <f>SUM(K16:K26)</f>
        <v>19</v>
      </c>
      <c r="L27" s="45">
        <f>SUM(L16:L26)</f>
        <v>96</v>
      </c>
      <c r="M27" s="45">
        <f>SUM(M16:M26)</f>
        <v>234</v>
      </c>
      <c r="N27" s="45">
        <f>SUM(N16:N26)</f>
        <v>330</v>
      </c>
    </row>
    <row r="28" spans="1:14" s="1" customFormat="1" ht="16.5" customHeight="1">
      <c r="A28" s="26"/>
      <c r="B28" s="100" t="s">
        <v>118</v>
      </c>
      <c r="C28" s="101" t="s">
        <v>119</v>
      </c>
      <c r="D28" s="102" t="s">
        <v>33</v>
      </c>
      <c r="E28" s="102" t="s">
        <v>116</v>
      </c>
      <c r="F28" s="102" t="s">
        <v>117</v>
      </c>
      <c r="G28" s="102">
        <v>1</v>
      </c>
      <c r="H28" s="101" t="s">
        <v>185</v>
      </c>
      <c r="I28" s="103" t="s">
        <v>34</v>
      </c>
      <c r="J28" s="42">
        <v>6</v>
      </c>
      <c r="K28" s="104">
        <v>4.5</v>
      </c>
      <c r="L28" s="105">
        <v>24</v>
      </c>
      <c r="M28" s="105">
        <v>48</v>
      </c>
      <c r="N28" s="103">
        <v>72</v>
      </c>
    </row>
    <row r="29" spans="1:14" s="1" customFormat="1" ht="16.5" customHeight="1">
      <c r="A29" s="26"/>
      <c r="B29" s="100" t="s">
        <v>120</v>
      </c>
      <c r="C29" s="101" t="s">
        <v>121</v>
      </c>
      <c r="D29" s="102" t="s">
        <v>33</v>
      </c>
      <c r="E29" s="102" t="s">
        <v>199</v>
      </c>
      <c r="F29" s="102" t="s">
        <v>122</v>
      </c>
      <c r="G29" s="102">
        <v>1</v>
      </c>
      <c r="H29" s="101" t="s">
        <v>185</v>
      </c>
      <c r="I29" s="103" t="s">
        <v>25</v>
      </c>
      <c r="J29" s="42" t="s">
        <v>123</v>
      </c>
      <c r="K29" s="104">
        <v>2</v>
      </c>
      <c r="L29" s="105">
        <v>48</v>
      </c>
      <c r="M29" s="105"/>
      <c r="N29" s="103">
        <v>48</v>
      </c>
    </row>
    <row r="30" spans="1:14" s="2" customFormat="1" ht="16.5" customHeight="1">
      <c r="A30" s="17"/>
      <c r="B30" s="18"/>
      <c r="C30" s="24" t="s">
        <v>54</v>
      </c>
      <c r="D30" s="25"/>
      <c r="E30" s="25"/>
      <c r="F30" s="25"/>
      <c r="G30" s="25"/>
      <c r="H30" s="24"/>
      <c r="I30" s="42"/>
      <c r="J30" s="42"/>
      <c r="K30" s="43"/>
      <c r="L30" s="42"/>
      <c r="M30" s="42"/>
      <c r="N30" s="42">
        <f>L30+M30</f>
        <v>0</v>
      </c>
    </row>
    <row r="31" spans="1:14" s="2" customFormat="1" ht="21.75" customHeight="1">
      <c r="A31" s="17"/>
      <c r="B31" s="126" t="s">
        <v>55</v>
      </c>
      <c r="C31" s="127"/>
      <c r="D31" s="27"/>
      <c r="E31" s="27"/>
      <c r="F31" s="27"/>
      <c r="G31" s="27">
        <v>1</v>
      </c>
      <c r="H31" s="28"/>
      <c r="I31" s="45"/>
      <c r="J31" s="45">
        <f>SUM(J28:J30)</f>
        <v>6</v>
      </c>
      <c r="K31" s="46">
        <f>SUM(K28:K30)</f>
        <v>6.5</v>
      </c>
      <c r="L31" s="45">
        <f>SUM(L28:L30)</f>
        <v>72</v>
      </c>
      <c r="M31" s="45">
        <f>SUM(M28:M30)</f>
        <v>48</v>
      </c>
      <c r="N31" s="45">
        <f>SUM(N28:N30)</f>
        <v>120</v>
      </c>
    </row>
    <row r="32" spans="1:14" s="2" customFormat="1" ht="19.5" customHeight="1">
      <c r="A32" s="17"/>
      <c r="B32" s="118" t="s">
        <v>165</v>
      </c>
      <c r="C32" s="21" t="s">
        <v>56</v>
      </c>
      <c r="D32" s="21" t="s">
        <v>21</v>
      </c>
      <c r="E32" s="22" t="s">
        <v>113</v>
      </c>
      <c r="F32" s="21" t="s">
        <v>23</v>
      </c>
      <c r="G32" s="98">
        <v>2</v>
      </c>
      <c r="H32" s="21" t="s">
        <v>24</v>
      </c>
      <c r="I32" s="21" t="s">
        <v>25</v>
      </c>
      <c r="J32" s="40">
        <v>2</v>
      </c>
      <c r="K32" s="43">
        <v>1.5</v>
      </c>
      <c r="L32" s="40">
        <v>0</v>
      </c>
      <c r="M32" s="40">
        <v>24</v>
      </c>
      <c r="N32" s="40">
        <f t="shared" ref="N32:N39" si="1">SUM(L32:M32)</f>
        <v>24</v>
      </c>
    </row>
    <row r="33" spans="1:14" s="2" customFormat="1" ht="19.5" customHeight="1">
      <c r="A33" s="17"/>
      <c r="B33" s="119" t="s">
        <v>120</v>
      </c>
      <c r="C33" s="29" t="s">
        <v>100</v>
      </c>
      <c r="D33" s="25" t="s">
        <v>33</v>
      </c>
      <c r="E33" s="25" t="s">
        <v>114</v>
      </c>
      <c r="F33" s="29" t="s">
        <v>40</v>
      </c>
      <c r="G33" s="33" t="s">
        <v>99</v>
      </c>
      <c r="H33" s="97" t="s">
        <v>44</v>
      </c>
      <c r="I33" s="97" t="s">
        <v>25</v>
      </c>
      <c r="J33" s="42">
        <v>2</v>
      </c>
      <c r="K33" s="43">
        <v>2</v>
      </c>
      <c r="L33" s="42">
        <v>8</v>
      </c>
      <c r="M33" s="42">
        <v>24</v>
      </c>
      <c r="N33" s="42">
        <f t="shared" si="1"/>
        <v>32</v>
      </c>
    </row>
    <row r="34" spans="1:14" s="2" customFormat="1" ht="21.75" customHeight="1">
      <c r="A34" s="17"/>
      <c r="B34" s="119" t="s">
        <v>167</v>
      </c>
      <c r="C34" s="24" t="s">
        <v>57</v>
      </c>
      <c r="D34" s="25" t="s">
        <v>33</v>
      </c>
      <c r="E34" s="25" t="s">
        <v>114</v>
      </c>
      <c r="F34" s="25" t="s">
        <v>23</v>
      </c>
      <c r="G34" s="32">
        <v>2</v>
      </c>
      <c r="H34" s="24" t="s">
        <v>58</v>
      </c>
      <c r="I34" s="42" t="s">
        <v>25</v>
      </c>
      <c r="J34" s="42">
        <v>2</v>
      </c>
      <c r="K34" s="43">
        <v>1.5</v>
      </c>
      <c r="L34" s="42">
        <v>0</v>
      </c>
      <c r="M34" s="42">
        <v>24</v>
      </c>
      <c r="N34" s="42">
        <f t="shared" si="1"/>
        <v>24</v>
      </c>
    </row>
    <row r="35" spans="1:14" s="2" customFormat="1" ht="18" customHeight="1">
      <c r="A35" s="17"/>
      <c r="B35" s="119" t="s">
        <v>175</v>
      </c>
      <c r="C35" s="24" t="s">
        <v>59</v>
      </c>
      <c r="D35" s="25" t="s">
        <v>33</v>
      </c>
      <c r="E35" s="25" t="s">
        <v>114</v>
      </c>
      <c r="F35" s="25" t="s">
        <v>23</v>
      </c>
      <c r="G35" s="25">
        <v>2</v>
      </c>
      <c r="H35" s="24" t="s">
        <v>38</v>
      </c>
      <c r="I35" s="42" t="s">
        <v>34</v>
      </c>
      <c r="J35" s="42">
        <v>2</v>
      </c>
      <c r="K35" s="43">
        <v>1.5</v>
      </c>
      <c r="L35" s="42">
        <v>0</v>
      </c>
      <c r="M35" s="42">
        <v>24</v>
      </c>
      <c r="N35" s="42">
        <f t="shared" si="1"/>
        <v>24</v>
      </c>
    </row>
    <row r="36" spans="1:14" s="2" customFormat="1" ht="22.5" customHeight="1">
      <c r="A36" s="17"/>
      <c r="B36" s="119" t="s">
        <v>169</v>
      </c>
      <c r="C36" s="31" t="s">
        <v>60</v>
      </c>
      <c r="D36" s="25" t="s">
        <v>33</v>
      </c>
      <c r="E36" s="25" t="s">
        <v>114</v>
      </c>
      <c r="F36" s="25" t="s">
        <v>23</v>
      </c>
      <c r="G36" s="25">
        <v>2</v>
      </c>
      <c r="H36" s="24" t="s">
        <v>41</v>
      </c>
      <c r="I36" s="42" t="s">
        <v>25</v>
      </c>
      <c r="J36" s="42">
        <v>2</v>
      </c>
      <c r="K36" s="43">
        <v>1.5</v>
      </c>
      <c r="L36" s="42">
        <v>0</v>
      </c>
      <c r="M36" s="42">
        <v>24</v>
      </c>
      <c r="N36" s="42">
        <f t="shared" si="1"/>
        <v>24</v>
      </c>
    </row>
    <row r="37" spans="1:14" s="2" customFormat="1" ht="21" customHeight="1">
      <c r="A37" s="17"/>
      <c r="B37" s="119" t="s">
        <v>170</v>
      </c>
      <c r="C37" s="24" t="s">
        <v>42</v>
      </c>
      <c r="D37" s="24" t="s">
        <v>33</v>
      </c>
      <c r="E37" s="25" t="s">
        <v>114</v>
      </c>
      <c r="F37" s="24" t="s">
        <v>23</v>
      </c>
      <c r="G37" s="24">
        <v>2</v>
      </c>
      <c r="H37" s="24" t="s">
        <v>41</v>
      </c>
      <c r="I37" s="24" t="s">
        <v>25</v>
      </c>
      <c r="J37" s="42">
        <v>0</v>
      </c>
      <c r="K37" s="43">
        <v>0</v>
      </c>
      <c r="L37" s="42">
        <v>0</v>
      </c>
      <c r="M37" s="42">
        <v>6</v>
      </c>
      <c r="N37" s="42">
        <f t="shared" si="1"/>
        <v>6</v>
      </c>
    </row>
    <row r="38" spans="1:14" s="2" customFormat="1" ht="21.75" customHeight="1">
      <c r="A38" s="17"/>
      <c r="B38" s="119" t="s">
        <v>171</v>
      </c>
      <c r="C38" s="24" t="s">
        <v>61</v>
      </c>
      <c r="D38" s="24" t="s">
        <v>33</v>
      </c>
      <c r="E38" s="25" t="s">
        <v>114</v>
      </c>
      <c r="F38" s="24" t="s">
        <v>28</v>
      </c>
      <c r="G38" s="24">
        <v>2</v>
      </c>
      <c r="H38" s="24" t="s">
        <v>51</v>
      </c>
      <c r="I38" s="24" t="s">
        <v>25</v>
      </c>
      <c r="J38" s="47" t="s">
        <v>47</v>
      </c>
      <c r="K38" s="43">
        <v>1</v>
      </c>
      <c r="L38" s="42">
        <v>24</v>
      </c>
      <c r="M38" s="42">
        <v>0</v>
      </c>
      <c r="N38" s="42">
        <f t="shared" si="1"/>
        <v>24</v>
      </c>
    </row>
    <row r="39" spans="1:14" s="2" customFormat="1" ht="18" customHeight="1">
      <c r="A39" s="17"/>
      <c r="B39" s="20" t="s">
        <v>172</v>
      </c>
      <c r="C39" s="21" t="s">
        <v>27</v>
      </c>
      <c r="D39" s="21" t="s">
        <v>21</v>
      </c>
      <c r="E39" s="21" t="s">
        <v>113</v>
      </c>
      <c r="F39" s="21" t="s">
        <v>28</v>
      </c>
      <c r="G39" s="22">
        <v>2</v>
      </c>
      <c r="H39" s="21" t="s">
        <v>187</v>
      </c>
      <c r="I39" s="21" t="s">
        <v>25</v>
      </c>
      <c r="J39" s="21" t="s">
        <v>30</v>
      </c>
      <c r="K39" s="41">
        <v>2</v>
      </c>
      <c r="L39" s="40">
        <f>K39*24</f>
        <v>48</v>
      </c>
      <c r="M39" s="40">
        <v>0</v>
      </c>
      <c r="N39" s="40">
        <f t="shared" si="1"/>
        <v>48</v>
      </c>
    </row>
    <row r="40" spans="1:14" s="2" customFormat="1" ht="20.25" customHeight="1">
      <c r="A40" s="17"/>
      <c r="B40" s="126" t="s">
        <v>53</v>
      </c>
      <c r="C40" s="127"/>
      <c r="D40" s="27"/>
      <c r="E40" s="27"/>
      <c r="F40" s="27"/>
      <c r="G40" s="27"/>
      <c r="H40" s="28"/>
      <c r="I40" s="45"/>
      <c r="J40" s="45">
        <f>SUM(J32:J37)</f>
        <v>10</v>
      </c>
      <c r="K40" s="46">
        <f>SUM(K32:K39)</f>
        <v>11</v>
      </c>
      <c r="L40" s="45">
        <f>SUM(L32:L39)</f>
        <v>80</v>
      </c>
      <c r="M40" s="45">
        <f>SUM(M32:M39)</f>
        <v>126</v>
      </c>
      <c r="N40" s="45">
        <f>SUM(N32:N39)</f>
        <v>206</v>
      </c>
    </row>
    <row r="41" spans="1:14" s="2" customFormat="1" ht="18" customHeight="1">
      <c r="A41" s="17"/>
      <c r="B41" s="100" t="s">
        <v>118</v>
      </c>
      <c r="C41" s="101" t="s">
        <v>124</v>
      </c>
      <c r="D41" s="102" t="s">
        <v>33</v>
      </c>
      <c r="E41" s="102" t="s">
        <v>116</v>
      </c>
      <c r="F41" s="102" t="s">
        <v>125</v>
      </c>
      <c r="G41" s="102">
        <v>2</v>
      </c>
      <c r="H41" s="101" t="s">
        <v>185</v>
      </c>
      <c r="I41" s="103" t="s">
        <v>128</v>
      </c>
      <c r="J41" s="103">
        <v>5</v>
      </c>
      <c r="K41" s="43">
        <v>4</v>
      </c>
      <c r="L41" s="105">
        <v>30</v>
      </c>
      <c r="M41" s="105">
        <v>30</v>
      </c>
      <c r="N41" s="103">
        <f>L41+M41</f>
        <v>60</v>
      </c>
    </row>
    <row r="42" spans="1:14" s="2" customFormat="1" ht="18" customHeight="1">
      <c r="A42" s="17"/>
      <c r="B42" s="100" t="s">
        <v>26</v>
      </c>
      <c r="C42" s="101" t="s">
        <v>126</v>
      </c>
      <c r="D42" s="102" t="s">
        <v>33</v>
      </c>
      <c r="E42" s="102" t="s">
        <v>109</v>
      </c>
      <c r="F42" s="102" t="s">
        <v>137</v>
      </c>
      <c r="G42" s="102">
        <v>2</v>
      </c>
      <c r="H42" s="101" t="s">
        <v>185</v>
      </c>
      <c r="I42" s="103" t="s">
        <v>128</v>
      </c>
      <c r="J42" s="103">
        <v>4</v>
      </c>
      <c r="K42" s="43">
        <v>3</v>
      </c>
      <c r="L42" s="105">
        <v>24</v>
      </c>
      <c r="M42" s="105">
        <v>24</v>
      </c>
      <c r="N42" s="103">
        <f>L42+M42</f>
        <v>48</v>
      </c>
    </row>
    <row r="43" spans="1:14" s="2" customFormat="1" ht="18" customHeight="1">
      <c r="A43" s="17"/>
      <c r="B43" s="100" t="s">
        <v>138</v>
      </c>
      <c r="C43" s="102" t="s">
        <v>139</v>
      </c>
      <c r="D43" s="102" t="s">
        <v>33</v>
      </c>
      <c r="E43" s="102" t="s">
        <v>140</v>
      </c>
      <c r="F43" s="101" t="s">
        <v>125</v>
      </c>
      <c r="G43" s="109">
        <v>2</v>
      </c>
      <c r="H43" s="101" t="s">
        <v>185</v>
      </c>
      <c r="I43" s="107" t="s">
        <v>131</v>
      </c>
      <c r="J43" s="103">
        <v>2</v>
      </c>
      <c r="K43" s="43">
        <v>1.5</v>
      </c>
      <c r="L43" s="105">
        <v>12</v>
      </c>
      <c r="M43" s="105">
        <v>12</v>
      </c>
      <c r="N43" s="103">
        <v>24</v>
      </c>
    </row>
    <row r="44" spans="1:14" s="2" customFormat="1" ht="18" customHeight="1">
      <c r="A44" s="17"/>
      <c r="B44" s="100" t="s">
        <v>192</v>
      </c>
      <c r="C44" s="101" t="s">
        <v>135</v>
      </c>
      <c r="D44" s="102" t="s">
        <v>33</v>
      </c>
      <c r="E44" s="102" t="s">
        <v>199</v>
      </c>
      <c r="F44" s="102" t="s">
        <v>111</v>
      </c>
      <c r="G44" s="102">
        <v>2</v>
      </c>
      <c r="H44" s="101" t="s">
        <v>185</v>
      </c>
      <c r="I44" s="103" t="s">
        <v>130</v>
      </c>
      <c r="J44" s="106" t="s">
        <v>127</v>
      </c>
      <c r="K44" s="104">
        <v>2</v>
      </c>
      <c r="L44" s="105">
        <v>48</v>
      </c>
      <c r="M44" s="105"/>
      <c r="N44" s="103">
        <v>48</v>
      </c>
    </row>
    <row r="45" spans="1:14" s="2" customFormat="1" ht="18" customHeight="1">
      <c r="A45" s="17"/>
      <c r="B45" s="100" t="s">
        <v>193</v>
      </c>
      <c r="C45" s="101" t="s">
        <v>136</v>
      </c>
      <c r="D45" s="102" t="s">
        <v>33</v>
      </c>
      <c r="E45" s="102" t="s">
        <v>199</v>
      </c>
      <c r="F45" s="102" t="s">
        <v>111</v>
      </c>
      <c r="G45" s="102">
        <v>2</v>
      </c>
      <c r="H45" s="101" t="s">
        <v>185</v>
      </c>
      <c r="I45" s="103" t="s">
        <v>25</v>
      </c>
      <c r="J45" s="106" t="s">
        <v>127</v>
      </c>
      <c r="K45" s="104">
        <v>2</v>
      </c>
      <c r="L45" s="105">
        <v>48</v>
      </c>
      <c r="M45" s="105"/>
      <c r="N45" s="103">
        <v>48</v>
      </c>
    </row>
    <row r="46" spans="1:14" s="1" customFormat="1" ht="18.75" customHeight="1">
      <c r="A46" s="26"/>
      <c r="B46" s="126" t="s">
        <v>55</v>
      </c>
      <c r="C46" s="127"/>
      <c r="D46" s="27"/>
      <c r="E46" s="27"/>
      <c r="F46" s="27"/>
      <c r="G46" s="27">
        <v>2</v>
      </c>
      <c r="H46" s="28"/>
      <c r="I46" s="45"/>
      <c r="J46" s="45">
        <f>SUM(J41:J45)</f>
        <v>11</v>
      </c>
      <c r="K46" s="46">
        <f>SUM(K41:K45)</f>
        <v>12.5</v>
      </c>
      <c r="L46" s="45">
        <f>SUM(L41:L45)</f>
        <v>162</v>
      </c>
      <c r="M46" s="45">
        <f>SUM(M41:M45)</f>
        <v>66</v>
      </c>
      <c r="N46" s="45">
        <f>SUM(N41:N45)</f>
        <v>228</v>
      </c>
    </row>
    <row r="47" spans="1:14" s="2" customFormat="1" ht="17.25" customHeight="1">
      <c r="A47" s="17"/>
      <c r="B47" s="29"/>
      <c r="C47" s="21"/>
      <c r="D47" s="21"/>
      <c r="E47" s="21"/>
      <c r="F47" s="21"/>
      <c r="G47" s="21"/>
      <c r="H47" s="21"/>
      <c r="I47" s="21"/>
      <c r="J47" s="98"/>
      <c r="K47" s="98"/>
      <c r="L47" s="98"/>
      <c r="M47" s="98"/>
      <c r="N47" s="98"/>
    </row>
    <row r="48" spans="1:14" s="1" customFormat="1" ht="16.5" customHeight="1">
      <c r="A48" s="26"/>
      <c r="B48" s="119" t="s">
        <v>165</v>
      </c>
      <c r="C48" s="24" t="s">
        <v>62</v>
      </c>
      <c r="D48" s="25" t="s">
        <v>33</v>
      </c>
      <c r="E48" s="25" t="s">
        <v>22</v>
      </c>
      <c r="F48" s="25" t="s">
        <v>23</v>
      </c>
      <c r="G48" s="32">
        <v>3</v>
      </c>
      <c r="H48" s="24" t="s">
        <v>38</v>
      </c>
      <c r="I48" s="42" t="s">
        <v>25</v>
      </c>
      <c r="J48" s="42">
        <v>2</v>
      </c>
      <c r="K48" s="43">
        <v>1.5</v>
      </c>
      <c r="L48" s="42">
        <v>0</v>
      </c>
      <c r="M48" s="42">
        <v>24</v>
      </c>
      <c r="N48" s="42">
        <f>SUM(L48:M48)</f>
        <v>24</v>
      </c>
    </row>
    <row r="49" spans="1:14" s="1" customFormat="1" ht="21.75" customHeight="1">
      <c r="A49" s="26"/>
      <c r="B49" s="119" t="s">
        <v>166</v>
      </c>
      <c r="C49" s="31" t="s">
        <v>63</v>
      </c>
      <c r="D49" s="25" t="s">
        <v>33</v>
      </c>
      <c r="E49" s="25" t="s">
        <v>22</v>
      </c>
      <c r="F49" s="25" t="s">
        <v>23</v>
      </c>
      <c r="G49" s="32">
        <v>3</v>
      </c>
      <c r="H49" s="24" t="s">
        <v>41</v>
      </c>
      <c r="I49" s="42" t="s">
        <v>25</v>
      </c>
      <c r="J49" s="42">
        <v>2</v>
      </c>
      <c r="K49" s="43">
        <v>1.5</v>
      </c>
      <c r="L49" s="42">
        <v>0</v>
      </c>
      <c r="M49" s="42">
        <v>24</v>
      </c>
      <c r="N49" s="42">
        <f>SUM(L49:M49)</f>
        <v>24</v>
      </c>
    </row>
    <row r="50" spans="1:14" s="1" customFormat="1" ht="16.5" customHeight="1">
      <c r="A50" s="26"/>
      <c r="B50" s="119" t="s">
        <v>167</v>
      </c>
      <c r="C50" s="24" t="s">
        <v>64</v>
      </c>
      <c r="D50" s="24" t="s">
        <v>33</v>
      </c>
      <c r="E50" s="24" t="s">
        <v>22</v>
      </c>
      <c r="F50" s="24" t="s">
        <v>23</v>
      </c>
      <c r="G50" s="115">
        <v>3</v>
      </c>
      <c r="H50" s="24" t="s">
        <v>49</v>
      </c>
      <c r="I50" s="24" t="s">
        <v>25</v>
      </c>
      <c r="J50" s="51">
        <v>2</v>
      </c>
      <c r="K50" s="43">
        <v>2</v>
      </c>
      <c r="L50" s="42">
        <v>0</v>
      </c>
      <c r="M50" s="42">
        <v>24</v>
      </c>
      <c r="N50" s="42">
        <f>SUM(L50:M50)</f>
        <v>24</v>
      </c>
    </row>
    <row r="51" spans="1:14" s="2" customFormat="1" ht="16.5" customHeight="1">
      <c r="A51" s="17"/>
      <c r="B51" s="119" t="s">
        <v>168</v>
      </c>
      <c r="C51" s="24" t="s">
        <v>65</v>
      </c>
      <c r="D51" s="25" t="s">
        <v>33</v>
      </c>
      <c r="E51" s="25" t="s">
        <v>22</v>
      </c>
      <c r="F51" s="25" t="s">
        <v>28</v>
      </c>
      <c r="G51" s="32">
        <v>3</v>
      </c>
      <c r="H51" s="24" t="s">
        <v>41</v>
      </c>
      <c r="I51" s="42" t="s">
        <v>25</v>
      </c>
      <c r="J51" s="42" t="s">
        <v>47</v>
      </c>
      <c r="K51" s="43">
        <v>1</v>
      </c>
      <c r="L51" s="42">
        <v>12</v>
      </c>
      <c r="M51" s="42">
        <v>0</v>
      </c>
      <c r="N51" s="42">
        <f>SUM(L51:M51)</f>
        <v>12</v>
      </c>
    </row>
    <row r="52" spans="1:14" s="2" customFormat="1" ht="16.5" customHeight="1">
      <c r="A52" s="17"/>
      <c r="B52" s="119" t="s">
        <v>169</v>
      </c>
      <c r="C52" s="24" t="s">
        <v>42</v>
      </c>
      <c r="D52" s="24" t="s">
        <v>33</v>
      </c>
      <c r="E52" s="24" t="s">
        <v>22</v>
      </c>
      <c r="F52" s="24" t="s">
        <v>23</v>
      </c>
      <c r="G52" s="24">
        <v>3</v>
      </c>
      <c r="H52" s="24" t="s">
        <v>41</v>
      </c>
      <c r="I52" s="24" t="s">
        <v>25</v>
      </c>
      <c r="J52" s="51">
        <v>0</v>
      </c>
      <c r="K52" s="117">
        <v>0</v>
      </c>
      <c r="L52" s="116">
        <v>0</v>
      </c>
      <c r="M52" s="42">
        <v>6</v>
      </c>
      <c r="N52" s="42">
        <v>6</v>
      </c>
    </row>
    <row r="53" spans="1:14" ht="18.75" customHeight="1">
      <c r="A53" s="17"/>
      <c r="B53" s="126" t="s">
        <v>53</v>
      </c>
      <c r="C53" s="127"/>
      <c r="D53" s="27"/>
      <c r="E53" s="27"/>
      <c r="F53" s="27"/>
      <c r="G53" s="27"/>
      <c r="H53" s="28"/>
      <c r="I53" s="45"/>
      <c r="J53" s="45">
        <f>SUM(J47:J50)</f>
        <v>6</v>
      </c>
      <c r="K53" s="46">
        <f>SUM(K47:K52)</f>
        <v>6</v>
      </c>
      <c r="L53" s="45">
        <f>SUM(L47:L52)</f>
        <v>12</v>
      </c>
      <c r="M53" s="45">
        <f>SUM(M47:M52)</f>
        <v>78</v>
      </c>
      <c r="N53" s="45">
        <f>SUM(N47:N52)</f>
        <v>90</v>
      </c>
    </row>
    <row r="54" spans="1:14" ht="16.5" customHeight="1">
      <c r="A54" s="17"/>
      <c r="B54" s="100" t="s">
        <v>147</v>
      </c>
      <c r="C54" s="101" t="s">
        <v>148</v>
      </c>
      <c r="D54" s="102" t="s">
        <v>33</v>
      </c>
      <c r="E54" s="101" t="s">
        <v>149</v>
      </c>
      <c r="F54" s="101" t="s">
        <v>150</v>
      </c>
      <c r="G54" s="108">
        <v>3</v>
      </c>
      <c r="H54" s="101" t="s">
        <v>185</v>
      </c>
      <c r="I54" s="103" t="s">
        <v>34</v>
      </c>
      <c r="J54" s="103">
        <v>4</v>
      </c>
      <c r="K54" s="104">
        <v>3</v>
      </c>
      <c r="L54" s="105">
        <v>24</v>
      </c>
      <c r="M54" s="105">
        <v>24</v>
      </c>
      <c r="N54" s="103">
        <f>L54+M54</f>
        <v>48</v>
      </c>
    </row>
    <row r="55" spans="1:14" ht="16.5" customHeight="1">
      <c r="A55" s="17"/>
      <c r="B55" s="100" t="s">
        <v>26</v>
      </c>
      <c r="C55" s="101" t="s">
        <v>151</v>
      </c>
      <c r="D55" s="102" t="s">
        <v>33</v>
      </c>
      <c r="E55" s="102" t="s">
        <v>116</v>
      </c>
      <c r="F55" s="101" t="s">
        <v>150</v>
      </c>
      <c r="G55" s="108">
        <v>3</v>
      </c>
      <c r="H55" s="101" t="s">
        <v>152</v>
      </c>
      <c r="I55" s="107" t="s">
        <v>131</v>
      </c>
      <c r="J55" s="103">
        <v>4</v>
      </c>
      <c r="K55" s="104">
        <v>3</v>
      </c>
      <c r="L55" s="105">
        <v>24</v>
      </c>
      <c r="M55" s="105">
        <v>24</v>
      </c>
      <c r="N55" s="103">
        <f>L55+M55</f>
        <v>48</v>
      </c>
    </row>
    <row r="56" spans="1:14" ht="16.5" customHeight="1">
      <c r="A56" s="17"/>
      <c r="B56" s="100" t="s">
        <v>31</v>
      </c>
      <c r="C56" s="101" t="s">
        <v>209</v>
      </c>
      <c r="D56" s="102" t="s">
        <v>33</v>
      </c>
      <c r="E56" s="102" t="s">
        <v>116</v>
      </c>
      <c r="F56" s="101" t="s">
        <v>150</v>
      </c>
      <c r="G56" s="109">
        <v>3</v>
      </c>
      <c r="H56" s="101" t="s">
        <v>185</v>
      </c>
      <c r="I56" s="103" t="s">
        <v>34</v>
      </c>
      <c r="J56" s="103">
        <v>4</v>
      </c>
      <c r="K56" s="104">
        <v>3</v>
      </c>
      <c r="L56" s="105">
        <v>24</v>
      </c>
      <c r="M56" s="105">
        <v>24</v>
      </c>
      <c r="N56" s="103">
        <f>L56+M56</f>
        <v>48</v>
      </c>
    </row>
    <row r="57" spans="1:14" ht="16.5" customHeight="1">
      <c r="A57" s="17"/>
      <c r="B57" s="100" t="s">
        <v>35</v>
      </c>
      <c r="C57" s="101" t="s">
        <v>176</v>
      </c>
      <c r="D57" s="102" t="s">
        <v>33</v>
      </c>
      <c r="E57" s="102" t="s">
        <v>132</v>
      </c>
      <c r="F57" s="101" t="s">
        <v>150</v>
      </c>
      <c r="G57" s="109">
        <v>3</v>
      </c>
      <c r="H57" s="101" t="s">
        <v>185</v>
      </c>
      <c r="I57" s="107" t="s">
        <v>130</v>
      </c>
      <c r="J57" s="103">
        <v>4</v>
      </c>
      <c r="K57" s="104">
        <v>3</v>
      </c>
      <c r="L57" s="105">
        <v>24</v>
      </c>
      <c r="M57" s="105">
        <v>24</v>
      </c>
      <c r="N57" s="103">
        <f>L57+M57</f>
        <v>48</v>
      </c>
    </row>
    <row r="58" spans="1:14" ht="16.5" customHeight="1">
      <c r="A58" s="17"/>
      <c r="B58" s="100" t="s">
        <v>141</v>
      </c>
      <c r="C58" s="101" t="s">
        <v>142</v>
      </c>
      <c r="D58" s="101" t="s">
        <v>143</v>
      </c>
      <c r="E58" s="101" t="s">
        <v>190</v>
      </c>
      <c r="F58" s="101" t="s">
        <v>153</v>
      </c>
      <c r="G58" s="101">
        <v>3</v>
      </c>
      <c r="H58" s="101" t="s">
        <v>185</v>
      </c>
      <c r="I58" s="112" t="s">
        <v>25</v>
      </c>
      <c r="J58" s="113" t="s">
        <v>144</v>
      </c>
      <c r="K58" s="104">
        <v>3</v>
      </c>
      <c r="L58" s="105">
        <v>72</v>
      </c>
      <c r="M58" s="105">
        <v>0</v>
      </c>
      <c r="N58" s="103">
        <f>L58+M58</f>
        <v>72</v>
      </c>
    </row>
    <row r="59" spans="1:14" ht="16.5" customHeight="1">
      <c r="A59" s="17"/>
      <c r="B59" s="100" t="s">
        <v>177</v>
      </c>
      <c r="C59" s="101" t="s">
        <v>146</v>
      </c>
      <c r="D59" s="102" t="s">
        <v>33</v>
      </c>
      <c r="E59" s="101" t="s">
        <v>103</v>
      </c>
      <c r="F59" s="101" t="s">
        <v>154</v>
      </c>
      <c r="G59" s="101">
        <v>3</v>
      </c>
      <c r="H59" s="101" t="s">
        <v>185</v>
      </c>
      <c r="I59" s="107" t="s">
        <v>130</v>
      </c>
      <c r="J59" s="106" t="s">
        <v>178</v>
      </c>
      <c r="K59" s="104">
        <v>3</v>
      </c>
      <c r="L59" s="105">
        <v>72</v>
      </c>
      <c r="M59" s="105"/>
      <c r="N59" s="103">
        <v>72</v>
      </c>
    </row>
    <row r="60" spans="1:14" ht="16.5" customHeight="1">
      <c r="A60" s="17"/>
      <c r="B60" s="100" t="s">
        <v>200</v>
      </c>
      <c r="C60" s="101" t="s">
        <v>201</v>
      </c>
      <c r="D60" s="102" t="s">
        <v>33</v>
      </c>
      <c r="E60" s="101" t="s">
        <v>103</v>
      </c>
      <c r="F60" s="101" t="s">
        <v>202</v>
      </c>
      <c r="G60" s="101">
        <v>3</v>
      </c>
      <c r="H60" s="101" t="s">
        <v>185</v>
      </c>
      <c r="I60" s="107" t="s">
        <v>130</v>
      </c>
      <c r="J60" s="106" t="s">
        <v>106</v>
      </c>
      <c r="K60" s="104">
        <v>1</v>
      </c>
      <c r="L60" s="105">
        <v>24</v>
      </c>
      <c r="M60" s="105"/>
      <c r="N60" s="103">
        <v>24</v>
      </c>
    </row>
    <row r="61" spans="1:14" ht="18" customHeight="1">
      <c r="A61" s="17"/>
      <c r="B61" s="126" t="s">
        <v>55</v>
      </c>
      <c r="C61" s="127"/>
      <c r="D61" s="27"/>
      <c r="E61" s="27"/>
      <c r="F61" s="27"/>
      <c r="G61" s="27">
        <v>3</v>
      </c>
      <c r="H61" s="28"/>
      <c r="I61" s="45"/>
      <c r="J61" s="45">
        <f>SUM(J54:J60)</f>
        <v>16</v>
      </c>
      <c r="K61" s="46">
        <f>SUM(K54:K60)</f>
        <v>19</v>
      </c>
      <c r="L61" s="45">
        <f>SUM(L54:L60)</f>
        <v>264</v>
      </c>
      <c r="M61" s="45">
        <f>SUM(M54:M60)</f>
        <v>96</v>
      </c>
      <c r="N61" s="45">
        <f>SUM(N54:N60)</f>
        <v>360</v>
      </c>
    </row>
    <row r="62" spans="1:14" ht="16.5" customHeight="1">
      <c r="A62" s="17"/>
      <c r="B62" s="23" t="s">
        <v>20</v>
      </c>
      <c r="C62" s="29" t="s">
        <v>98</v>
      </c>
      <c r="D62" s="29" t="s">
        <v>33</v>
      </c>
      <c r="E62" s="29" t="s">
        <v>22</v>
      </c>
      <c r="F62" s="29" t="s">
        <v>40</v>
      </c>
      <c r="G62" s="33">
        <v>4</v>
      </c>
      <c r="H62" s="24" t="s">
        <v>44</v>
      </c>
      <c r="I62" s="42" t="s">
        <v>25</v>
      </c>
      <c r="J62" s="42">
        <v>1</v>
      </c>
      <c r="K62" s="50">
        <v>1</v>
      </c>
      <c r="L62" s="51">
        <v>4</v>
      </c>
      <c r="M62" s="42">
        <v>12</v>
      </c>
      <c r="N62" s="51">
        <f>SUM(L62:M62)</f>
        <v>16</v>
      </c>
    </row>
    <row r="63" spans="1:14" ht="16.5" customHeight="1">
      <c r="A63" s="17"/>
      <c r="B63" s="23" t="s">
        <v>26</v>
      </c>
      <c r="C63" s="24" t="s">
        <v>66</v>
      </c>
      <c r="D63" s="25" t="s">
        <v>33</v>
      </c>
      <c r="E63" s="25" t="s">
        <v>22</v>
      </c>
      <c r="F63" s="25" t="s">
        <v>23</v>
      </c>
      <c r="G63" s="25">
        <v>4</v>
      </c>
      <c r="H63" s="24" t="s">
        <v>38</v>
      </c>
      <c r="I63" s="42" t="s">
        <v>25</v>
      </c>
      <c r="J63" s="42">
        <v>2</v>
      </c>
      <c r="K63" s="43">
        <v>1.5</v>
      </c>
      <c r="L63" s="42">
        <v>0</v>
      </c>
      <c r="M63" s="42">
        <v>24</v>
      </c>
      <c r="N63" s="51">
        <f>SUM(L63:M63)</f>
        <v>24</v>
      </c>
    </row>
    <row r="64" spans="1:14" ht="16.5" customHeight="1">
      <c r="A64" s="17"/>
      <c r="B64" s="23" t="s">
        <v>31</v>
      </c>
      <c r="C64" s="24" t="s">
        <v>42</v>
      </c>
      <c r="D64" s="25" t="s">
        <v>33</v>
      </c>
      <c r="E64" s="25" t="s">
        <v>22</v>
      </c>
      <c r="F64" s="25" t="s">
        <v>23</v>
      </c>
      <c r="G64" s="25">
        <v>4</v>
      </c>
      <c r="H64" s="24" t="s">
        <v>41</v>
      </c>
      <c r="I64" s="42" t="s">
        <v>25</v>
      </c>
      <c r="J64" s="42">
        <v>1</v>
      </c>
      <c r="K64" s="43">
        <v>1</v>
      </c>
      <c r="L64" s="42">
        <v>0</v>
      </c>
      <c r="M64" s="42">
        <v>12</v>
      </c>
      <c r="N64" s="51">
        <f>SUM(L64:M64)</f>
        <v>12</v>
      </c>
    </row>
    <row r="65" spans="1:14" ht="17.25" customHeight="1">
      <c r="A65" s="17"/>
      <c r="B65" s="126" t="s">
        <v>53</v>
      </c>
      <c r="C65" s="127"/>
      <c r="D65" s="27"/>
      <c r="E65" s="27"/>
      <c r="F65" s="27"/>
      <c r="G65" s="27"/>
      <c r="H65" s="28"/>
      <c r="I65" s="45"/>
      <c r="J65" s="45">
        <f>SUM(J62:J64)</f>
        <v>4</v>
      </c>
      <c r="K65" s="46">
        <f>SUM(K62:K64)</f>
        <v>3.5</v>
      </c>
      <c r="L65" s="45">
        <f>SUM(L62:L64)</f>
        <v>4</v>
      </c>
      <c r="M65" s="45">
        <f>SUM(M62:M64)</f>
        <v>48</v>
      </c>
      <c r="N65" s="45">
        <f>SUM(N62:N64)</f>
        <v>52</v>
      </c>
    </row>
    <row r="66" spans="1:14" ht="16.5" customHeight="1">
      <c r="A66" s="17"/>
      <c r="B66" s="100" t="s">
        <v>118</v>
      </c>
      <c r="C66" s="101" t="s">
        <v>180</v>
      </c>
      <c r="D66" s="102" t="s">
        <v>33</v>
      </c>
      <c r="E66" s="102" t="s">
        <v>191</v>
      </c>
      <c r="F66" s="101" t="s">
        <v>129</v>
      </c>
      <c r="G66" s="109">
        <v>4</v>
      </c>
      <c r="H66" s="101" t="s">
        <v>185</v>
      </c>
      <c r="I66" s="107" t="s">
        <v>131</v>
      </c>
      <c r="J66" s="103">
        <v>4</v>
      </c>
      <c r="K66" s="110">
        <v>3</v>
      </c>
      <c r="L66" s="105">
        <v>24</v>
      </c>
      <c r="M66" s="105">
        <v>24</v>
      </c>
      <c r="N66" s="42">
        <f>L66+M66</f>
        <v>48</v>
      </c>
    </row>
    <row r="67" spans="1:14" ht="16.5" customHeight="1">
      <c r="A67" s="17"/>
      <c r="B67" s="100" t="s">
        <v>26</v>
      </c>
      <c r="C67" s="101" t="s">
        <v>155</v>
      </c>
      <c r="D67" s="102" t="s">
        <v>33</v>
      </c>
      <c r="E67" s="101" t="s">
        <v>156</v>
      </c>
      <c r="F67" s="102" t="s">
        <v>125</v>
      </c>
      <c r="G67" s="102">
        <v>4</v>
      </c>
      <c r="H67" s="101" t="s">
        <v>185</v>
      </c>
      <c r="I67" s="103" t="s">
        <v>128</v>
      </c>
      <c r="J67" s="103">
        <v>4</v>
      </c>
      <c r="K67" s="43">
        <v>3</v>
      </c>
      <c r="L67" s="114">
        <v>24</v>
      </c>
      <c r="M67" s="105">
        <v>24</v>
      </c>
      <c r="N67" s="42">
        <f>L67+M67</f>
        <v>48</v>
      </c>
    </row>
    <row r="68" spans="1:14" ht="16.5" customHeight="1">
      <c r="A68" s="17"/>
      <c r="B68" s="100" t="s">
        <v>31</v>
      </c>
      <c r="C68" s="101" t="s">
        <v>210</v>
      </c>
      <c r="D68" s="102" t="s">
        <v>33</v>
      </c>
      <c r="E68" s="101" t="s">
        <v>102</v>
      </c>
      <c r="F68" s="102" t="s">
        <v>125</v>
      </c>
      <c r="G68" s="102">
        <v>4</v>
      </c>
      <c r="H68" s="101" t="s">
        <v>185</v>
      </c>
      <c r="I68" s="103" t="s">
        <v>128</v>
      </c>
      <c r="J68" s="103">
        <v>3</v>
      </c>
      <c r="K68" s="43">
        <v>2</v>
      </c>
      <c r="L68" s="105">
        <v>18</v>
      </c>
      <c r="M68" s="105">
        <v>18</v>
      </c>
      <c r="N68" s="42">
        <f>L68+M68</f>
        <v>36</v>
      </c>
    </row>
    <row r="69" spans="1:14" ht="16.5" customHeight="1">
      <c r="A69" s="17"/>
      <c r="B69" s="100" t="s">
        <v>134</v>
      </c>
      <c r="C69" s="101" t="s">
        <v>179</v>
      </c>
      <c r="D69" s="102" t="s">
        <v>33</v>
      </c>
      <c r="E69" s="102" t="s">
        <v>162</v>
      </c>
      <c r="F69" s="102" t="s">
        <v>111</v>
      </c>
      <c r="G69" s="102">
        <v>4</v>
      </c>
      <c r="H69" s="101" t="s">
        <v>185</v>
      </c>
      <c r="I69" s="103" t="s">
        <v>25</v>
      </c>
      <c r="J69" s="106">
        <v>4</v>
      </c>
      <c r="K69" s="43">
        <v>3</v>
      </c>
      <c r="L69" s="114">
        <v>24</v>
      </c>
      <c r="M69" s="105">
        <v>24</v>
      </c>
      <c r="N69" s="42">
        <v>48</v>
      </c>
    </row>
    <row r="70" spans="1:14" ht="16.5" customHeight="1">
      <c r="A70" s="17"/>
      <c r="B70" s="100" t="s">
        <v>181</v>
      </c>
      <c r="C70" s="101" t="s">
        <v>158</v>
      </c>
      <c r="D70" s="102" t="s">
        <v>33</v>
      </c>
      <c r="E70" s="101" t="s">
        <v>103</v>
      </c>
      <c r="F70" s="101" t="s">
        <v>159</v>
      </c>
      <c r="G70" s="101">
        <v>4</v>
      </c>
      <c r="H70" s="101" t="s">
        <v>185</v>
      </c>
      <c r="I70" s="107" t="s">
        <v>131</v>
      </c>
      <c r="J70" s="106" t="s">
        <v>160</v>
      </c>
      <c r="K70" s="43">
        <v>3</v>
      </c>
      <c r="L70" s="114">
        <v>72</v>
      </c>
      <c r="M70" s="105"/>
      <c r="N70" s="42">
        <f>L70+M70</f>
        <v>72</v>
      </c>
    </row>
    <row r="71" spans="1:14" ht="16.5" customHeight="1">
      <c r="A71" s="17"/>
      <c r="B71" s="100" t="s">
        <v>182</v>
      </c>
      <c r="C71" s="101" t="s">
        <v>161</v>
      </c>
      <c r="D71" s="102" t="s">
        <v>33</v>
      </c>
      <c r="E71" s="102" t="s">
        <v>199</v>
      </c>
      <c r="F71" s="102" t="s">
        <v>159</v>
      </c>
      <c r="G71" s="102">
        <v>4</v>
      </c>
      <c r="H71" s="101" t="s">
        <v>185</v>
      </c>
      <c r="I71" s="103" t="s">
        <v>25</v>
      </c>
      <c r="J71" s="106" t="s">
        <v>145</v>
      </c>
      <c r="K71" s="43">
        <v>1</v>
      </c>
      <c r="L71" s="114">
        <v>24</v>
      </c>
      <c r="M71" s="105"/>
      <c r="N71" s="42">
        <f>L71+M71</f>
        <v>24</v>
      </c>
    </row>
    <row r="72" spans="1:14" ht="16.5" customHeight="1">
      <c r="A72" s="17"/>
      <c r="B72" s="100" t="s">
        <v>183</v>
      </c>
      <c r="C72" s="101" t="s">
        <v>189</v>
      </c>
      <c r="D72" s="102" t="s">
        <v>33</v>
      </c>
      <c r="E72" s="102" t="s">
        <v>199</v>
      </c>
      <c r="F72" s="102" t="s">
        <v>184</v>
      </c>
      <c r="G72" s="102">
        <v>4</v>
      </c>
      <c r="H72" s="101" t="s">
        <v>185</v>
      </c>
      <c r="I72" s="103" t="s">
        <v>25</v>
      </c>
      <c r="J72" s="106" t="s">
        <v>123</v>
      </c>
      <c r="K72" s="43">
        <v>2</v>
      </c>
      <c r="L72" s="114">
        <v>48</v>
      </c>
      <c r="M72" s="105"/>
      <c r="N72" s="42">
        <f>L72+M72</f>
        <v>48</v>
      </c>
    </row>
    <row r="73" spans="1:14" ht="16.5" customHeight="1">
      <c r="A73" s="17"/>
      <c r="B73" s="100" t="s">
        <v>203</v>
      </c>
      <c r="C73" s="101" t="s">
        <v>204</v>
      </c>
      <c r="D73" s="102" t="s">
        <v>33</v>
      </c>
      <c r="E73" s="102" t="s">
        <v>103</v>
      </c>
      <c r="F73" s="102" t="s">
        <v>202</v>
      </c>
      <c r="G73" s="102">
        <v>4</v>
      </c>
      <c r="H73" s="101" t="s">
        <v>185</v>
      </c>
      <c r="I73" s="103" t="s">
        <v>25</v>
      </c>
      <c r="J73" s="106" t="s">
        <v>106</v>
      </c>
      <c r="K73" s="104">
        <v>1</v>
      </c>
      <c r="L73" s="114">
        <v>24</v>
      </c>
      <c r="M73" s="105"/>
      <c r="N73" s="107">
        <v>24</v>
      </c>
    </row>
    <row r="74" spans="1:14" ht="18.75" customHeight="1">
      <c r="A74" s="17"/>
      <c r="B74" s="126" t="s">
        <v>55</v>
      </c>
      <c r="C74" s="127"/>
      <c r="D74" s="27"/>
      <c r="E74" s="27"/>
      <c r="F74" s="27"/>
      <c r="G74" s="28">
        <v>4</v>
      </c>
      <c r="H74" s="28"/>
      <c r="I74" s="45"/>
      <c r="J74" s="45">
        <f>SUM(J66:J73)</f>
        <v>15</v>
      </c>
      <c r="K74" s="46">
        <f>SUM(K66:K73)</f>
        <v>18</v>
      </c>
      <c r="L74" s="45">
        <f>SUM(L66:L73)</f>
        <v>258</v>
      </c>
      <c r="M74" s="45">
        <f>SUM(M66:M73)</f>
        <v>90</v>
      </c>
      <c r="N74" s="45">
        <f>L74+M74</f>
        <v>348</v>
      </c>
    </row>
    <row r="75" spans="1:14" ht="17.25" customHeight="1">
      <c r="A75" s="17"/>
      <c r="B75" s="120" t="s">
        <v>118</v>
      </c>
      <c r="C75" s="101" t="s">
        <v>208</v>
      </c>
      <c r="D75" s="102" t="s">
        <v>33</v>
      </c>
      <c r="E75" s="102" t="s">
        <v>162</v>
      </c>
      <c r="F75" s="102" t="s">
        <v>111</v>
      </c>
      <c r="G75" s="102">
        <v>5</v>
      </c>
      <c r="H75" s="101" t="s">
        <v>185</v>
      </c>
      <c r="I75" s="103" t="s">
        <v>131</v>
      </c>
      <c r="J75" s="106" t="s">
        <v>123</v>
      </c>
      <c r="K75" s="104">
        <v>2</v>
      </c>
      <c r="L75" s="99">
        <v>48</v>
      </c>
      <c r="M75" s="99"/>
      <c r="N75" s="42">
        <v>48</v>
      </c>
    </row>
    <row r="76" spans="1:14" ht="18" customHeight="1">
      <c r="A76" s="17"/>
      <c r="B76" s="120" t="s">
        <v>26</v>
      </c>
      <c r="C76" s="101" t="s">
        <v>163</v>
      </c>
      <c r="D76" s="102" t="s">
        <v>33</v>
      </c>
      <c r="E76" s="111" t="s">
        <v>162</v>
      </c>
      <c r="F76" s="102" t="s">
        <v>111</v>
      </c>
      <c r="G76" s="102">
        <v>5</v>
      </c>
      <c r="H76" s="101" t="s">
        <v>185</v>
      </c>
      <c r="I76" s="103" t="s">
        <v>130</v>
      </c>
      <c r="J76" s="106" t="s">
        <v>133</v>
      </c>
      <c r="K76" s="104">
        <v>3</v>
      </c>
      <c r="L76" s="99">
        <v>72</v>
      </c>
      <c r="M76" s="99"/>
      <c r="N76" s="42">
        <v>72</v>
      </c>
    </row>
    <row r="77" spans="1:14" ht="18" customHeight="1">
      <c r="A77" s="17"/>
      <c r="B77" s="119" t="s">
        <v>31</v>
      </c>
      <c r="C77" s="24" t="s">
        <v>70</v>
      </c>
      <c r="D77" s="25" t="s">
        <v>33</v>
      </c>
      <c r="E77" s="25" t="s">
        <v>103</v>
      </c>
      <c r="F77" s="53" t="s">
        <v>28</v>
      </c>
      <c r="G77" s="25">
        <v>5</v>
      </c>
      <c r="H77" s="101" t="s">
        <v>185</v>
      </c>
      <c r="I77" s="25" t="s">
        <v>25</v>
      </c>
      <c r="J77" s="29" t="s">
        <v>107</v>
      </c>
      <c r="K77" s="43">
        <v>13</v>
      </c>
      <c r="L77" s="25">
        <f>K77*24</f>
        <v>312</v>
      </c>
      <c r="M77" s="42">
        <v>0</v>
      </c>
      <c r="N77" s="42">
        <f>SUM(L77:M77)</f>
        <v>312</v>
      </c>
    </row>
    <row r="78" spans="1:14" ht="18" customHeight="1">
      <c r="A78" s="17"/>
      <c r="B78" s="119" t="s">
        <v>205</v>
      </c>
      <c r="C78" s="52" t="s">
        <v>104</v>
      </c>
      <c r="D78" s="25" t="s">
        <v>33</v>
      </c>
      <c r="E78" s="25" t="s">
        <v>103</v>
      </c>
      <c r="F78" s="53" t="s">
        <v>202</v>
      </c>
      <c r="G78" s="25">
        <v>5</v>
      </c>
      <c r="H78" s="101" t="s">
        <v>185</v>
      </c>
      <c r="I78" s="25" t="s">
        <v>25</v>
      </c>
      <c r="J78" s="29" t="s">
        <v>106</v>
      </c>
      <c r="K78" s="43">
        <v>1</v>
      </c>
      <c r="L78" s="25">
        <v>24</v>
      </c>
      <c r="M78" s="42"/>
      <c r="N78" s="42">
        <v>24</v>
      </c>
    </row>
    <row r="79" spans="1:14" ht="18" customHeight="1">
      <c r="A79" s="17"/>
      <c r="B79" s="119" t="s">
        <v>206</v>
      </c>
      <c r="C79" s="24" t="s">
        <v>105</v>
      </c>
      <c r="D79" s="25" t="s">
        <v>33</v>
      </c>
      <c r="E79" s="25" t="s">
        <v>103</v>
      </c>
      <c r="F79" s="53" t="s">
        <v>202</v>
      </c>
      <c r="G79" s="25">
        <v>6</v>
      </c>
      <c r="H79" s="101" t="s">
        <v>185</v>
      </c>
      <c r="I79" s="25" t="s">
        <v>25</v>
      </c>
      <c r="J79" s="29" t="s">
        <v>106</v>
      </c>
      <c r="K79" s="43">
        <v>1</v>
      </c>
      <c r="L79" s="25">
        <v>24</v>
      </c>
      <c r="M79" s="42"/>
      <c r="N79" s="42">
        <v>24</v>
      </c>
    </row>
    <row r="80" spans="1:14" ht="18" customHeight="1">
      <c r="A80" s="17"/>
      <c r="B80" s="119" t="s">
        <v>207</v>
      </c>
      <c r="C80" s="24" t="s">
        <v>71</v>
      </c>
      <c r="D80" s="25" t="s">
        <v>33</v>
      </c>
      <c r="E80" s="25" t="s">
        <v>103</v>
      </c>
      <c r="F80" s="25" t="s">
        <v>28</v>
      </c>
      <c r="G80" s="25">
        <v>6</v>
      </c>
      <c r="H80" s="101" t="s">
        <v>185</v>
      </c>
      <c r="I80" s="42" t="s">
        <v>25</v>
      </c>
      <c r="J80" s="29" t="s">
        <v>108</v>
      </c>
      <c r="K80" s="43">
        <v>10</v>
      </c>
      <c r="L80" s="25">
        <f>K80*24</f>
        <v>240</v>
      </c>
      <c r="M80" s="42">
        <v>0</v>
      </c>
      <c r="N80" s="42">
        <f>SUM(L80:M80)</f>
        <v>240</v>
      </c>
    </row>
    <row r="81" spans="1:14" ht="17.25" customHeight="1">
      <c r="A81" s="17"/>
      <c r="B81" s="119" t="s">
        <v>183</v>
      </c>
      <c r="C81" s="24" t="s">
        <v>72</v>
      </c>
      <c r="D81" s="25" t="s">
        <v>33</v>
      </c>
      <c r="E81" s="25" t="s">
        <v>103</v>
      </c>
      <c r="F81" s="25" t="s">
        <v>28</v>
      </c>
      <c r="G81" s="25">
        <v>6</v>
      </c>
      <c r="H81" s="101" t="s">
        <v>185</v>
      </c>
      <c r="I81" s="42" t="s">
        <v>25</v>
      </c>
      <c r="J81" s="42" t="s">
        <v>69</v>
      </c>
      <c r="K81" s="43">
        <v>5</v>
      </c>
      <c r="L81" s="25">
        <f>K81*24</f>
        <v>120</v>
      </c>
      <c r="M81" s="42">
        <v>0</v>
      </c>
      <c r="N81" s="42">
        <f>SUM(L81:M81)</f>
        <v>120</v>
      </c>
    </row>
    <row r="82" spans="1:14" ht="21" customHeight="1">
      <c r="A82" s="17"/>
      <c r="B82" s="126" t="s">
        <v>55</v>
      </c>
      <c r="C82" s="127"/>
      <c r="D82" s="27"/>
      <c r="E82" s="27"/>
      <c r="F82" s="27"/>
      <c r="G82" s="27"/>
      <c r="H82" s="28"/>
      <c r="I82" s="45"/>
      <c r="J82" s="45">
        <v>35</v>
      </c>
      <c r="K82" s="46">
        <f>SUM(K75:K81)</f>
        <v>35</v>
      </c>
      <c r="L82" s="45">
        <f>SUM(L75:L81)</f>
        <v>840</v>
      </c>
      <c r="M82" s="45">
        <f>SUM(M75:M81)</f>
        <v>0</v>
      </c>
      <c r="N82" s="45">
        <f>SUM(N75:N81)</f>
        <v>840</v>
      </c>
    </row>
    <row r="83" spans="1:14" ht="22.5" customHeight="1">
      <c r="A83" s="17"/>
      <c r="B83" s="119" t="s">
        <v>20</v>
      </c>
      <c r="C83" s="24" t="s">
        <v>73</v>
      </c>
      <c r="D83" s="24" t="s">
        <v>33</v>
      </c>
      <c r="E83" s="24" t="s">
        <v>22</v>
      </c>
      <c r="F83" s="24" t="s">
        <v>28</v>
      </c>
      <c r="G83" s="24">
        <v>6</v>
      </c>
      <c r="H83" s="24" t="s">
        <v>186</v>
      </c>
      <c r="I83" s="24" t="s">
        <v>25</v>
      </c>
      <c r="J83" s="24" t="s">
        <v>47</v>
      </c>
      <c r="K83" s="43">
        <v>1</v>
      </c>
      <c r="L83" s="42">
        <v>0</v>
      </c>
      <c r="M83" s="42">
        <v>24</v>
      </c>
      <c r="N83" s="42">
        <f>SUM(L83:M83)</f>
        <v>24</v>
      </c>
    </row>
    <row r="84" spans="1:14" ht="18.75" customHeight="1">
      <c r="A84" s="17"/>
      <c r="B84" s="119" t="s">
        <v>26</v>
      </c>
      <c r="C84" s="24" t="s">
        <v>74</v>
      </c>
      <c r="D84" s="24" t="s">
        <v>75</v>
      </c>
      <c r="E84" s="24"/>
      <c r="F84" s="24"/>
      <c r="G84" s="24"/>
      <c r="H84" s="24"/>
      <c r="I84" s="24"/>
      <c r="J84" s="24"/>
      <c r="K84" s="43">
        <v>8</v>
      </c>
      <c r="L84" s="42">
        <v>0</v>
      </c>
      <c r="M84" s="42">
        <f>K84*16</f>
        <v>128</v>
      </c>
      <c r="N84" s="42">
        <f>SUM(L84:M84)</f>
        <v>128</v>
      </c>
    </row>
    <row r="85" spans="1:14" ht="18.75" customHeight="1">
      <c r="A85" s="17"/>
      <c r="B85" s="119" t="s">
        <v>31</v>
      </c>
      <c r="C85" s="24" t="s">
        <v>76</v>
      </c>
      <c r="D85" s="25"/>
      <c r="E85" s="30"/>
      <c r="F85" s="25"/>
      <c r="G85" s="25"/>
      <c r="H85" s="24"/>
      <c r="I85" s="42"/>
      <c r="J85" s="42"/>
      <c r="K85" s="43">
        <v>18</v>
      </c>
      <c r="L85" s="42">
        <v>0</v>
      </c>
      <c r="M85" s="42">
        <v>0</v>
      </c>
      <c r="N85" s="42">
        <f>SUM(L85:M85)</f>
        <v>0</v>
      </c>
    </row>
    <row r="86" spans="1:14" ht="16.5" customHeight="1">
      <c r="A86" s="17"/>
      <c r="B86" s="54"/>
      <c r="C86" s="55"/>
      <c r="D86" s="56"/>
      <c r="E86" s="57"/>
      <c r="F86" s="56"/>
      <c r="G86" s="56"/>
      <c r="H86" s="55"/>
      <c r="I86" s="54"/>
      <c r="J86" s="78"/>
      <c r="K86" s="78"/>
      <c r="L86" s="79"/>
      <c r="M86" s="79"/>
      <c r="N86" s="79"/>
    </row>
    <row r="87" spans="1:14" ht="18.75" customHeight="1">
      <c r="A87" s="17"/>
      <c r="B87" s="58"/>
      <c r="C87" s="13"/>
      <c r="D87" s="13"/>
      <c r="E87" s="59"/>
      <c r="F87" s="13"/>
      <c r="G87" s="133" t="s">
        <v>77</v>
      </c>
      <c r="H87" s="133"/>
      <c r="I87" s="133"/>
      <c r="J87" s="133"/>
      <c r="K87" s="133"/>
      <c r="L87" s="133"/>
      <c r="M87" s="133"/>
      <c r="N87" s="133"/>
    </row>
    <row r="88" spans="1:14" ht="33" customHeight="1">
      <c r="A88" s="17"/>
      <c r="B88" s="60"/>
      <c r="C88" s="61" t="s">
        <v>78</v>
      </c>
      <c r="D88" s="61" t="s">
        <v>79</v>
      </c>
      <c r="E88" s="61" t="s">
        <v>80</v>
      </c>
      <c r="F88" s="62" t="s">
        <v>81</v>
      </c>
      <c r="G88" s="63" t="s">
        <v>82</v>
      </c>
      <c r="H88" s="64" t="s">
        <v>83</v>
      </c>
      <c r="I88" s="80" t="s">
        <v>84</v>
      </c>
      <c r="J88" s="81" t="s">
        <v>85</v>
      </c>
      <c r="K88" s="82" t="s">
        <v>86</v>
      </c>
      <c r="L88" s="64" t="s">
        <v>87</v>
      </c>
      <c r="M88" s="83" t="s">
        <v>88</v>
      </c>
      <c r="N88" s="84" t="s">
        <v>89</v>
      </c>
    </row>
    <row r="89" spans="1:14" ht="18.75" customHeight="1">
      <c r="A89" s="17"/>
      <c r="B89" s="65"/>
      <c r="C89" s="66" t="s">
        <v>22</v>
      </c>
      <c r="D89" s="67">
        <f>N27+N40+N53+N65+N83</f>
        <v>702</v>
      </c>
      <c r="E89" s="68">
        <f>D89/$D$91</f>
        <v>0.2702078521939954</v>
      </c>
      <c r="F89" s="69">
        <f>K27+K40+K53+K65+K83+K84+K85</f>
        <v>66.5</v>
      </c>
      <c r="G89" s="136" t="s">
        <v>90</v>
      </c>
      <c r="H89" s="19">
        <v>1</v>
      </c>
      <c r="I89" s="85">
        <v>3</v>
      </c>
      <c r="J89" s="86">
        <v>1</v>
      </c>
      <c r="K89" s="86">
        <v>2</v>
      </c>
      <c r="L89" s="87">
        <v>12</v>
      </c>
      <c r="M89" s="87">
        <v>1</v>
      </c>
      <c r="N89" s="88">
        <f>SUM(I89:M89)</f>
        <v>19</v>
      </c>
    </row>
    <row r="90" spans="1:14" ht="18.75" customHeight="1">
      <c r="A90" s="17"/>
      <c r="B90" s="65"/>
      <c r="C90" s="66" t="s">
        <v>68</v>
      </c>
      <c r="D90" s="70">
        <f>N31+N46+N61+N74+N82</f>
        <v>1896</v>
      </c>
      <c r="E90" s="68">
        <f>D90/$D$91</f>
        <v>0.72979214780600465</v>
      </c>
      <c r="F90" s="71">
        <f>K31+K46+K61+K74+K82</f>
        <v>91</v>
      </c>
      <c r="G90" s="136"/>
      <c r="H90" s="19">
        <v>2</v>
      </c>
      <c r="I90" s="85">
        <v>1</v>
      </c>
      <c r="J90" s="86"/>
      <c r="K90" s="86">
        <v>6</v>
      </c>
      <c r="L90" s="87">
        <v>12</v>
      </c>
      <c r="M90" s="87">
        <v>1</v>
      </c>
      <c r="N90" s="88">
        <f>SUM(I90:M90)</f>
        <v>20</v>
      </c>
    </row>
    <row r="91" spans="1:14" ht="18.75" customHeight="1">
      <c r="A91" s="17"/>
      <c r="B91" s="65"/>
      <c r="C91" s="72" t="s">
        <v>91</v>
      </c>
      <c r="D91" s="70">
        <f>SUM(D89:D90)</f>
        <v>2598</v>
      </c>
      <c r="E91" s="68">
        <f>D91/$D$91</f>
        <v>1</v>
      </c>
      <c r="F91" s="69">
        <f>SUM(F89:F90)</f>
        <v>157.5</v>
      </c>
      <c r="G91" s="136" t="s">
        <v>92</v>
      </c>
      <c r="H91" s="19">
        <v>3</v>
      </c>
      <c r="I91" s="85">
        <v>1</v>
      </c>
      <c r="J91" s="86"/>
      <c r="K91" s="86">
        <v>6</v>
      </c>
      <c r="L91" s="87">
        <v>12</v>
      </c>
      <c r="M91" s="87">
        <v>1</v>
      </c>
      <c r="N91" s="88">
        <f>SUM(I91:M91)</f>
        <v>20</v>
      </c>
    </row>
    <row r="92" spans="1:14" ht="18.75" customHeight="1">
      <c r="A92" s="17"/>
      <c r="B92" s="73"/>
      <c r="C92" s="124"/>
      <c r="D92" s="124"/>
      <c r="E92" s="124"/>
      <c r="F92" s="125"/>
      <c r="G92" s="136"/>
      <c r="H92" s="19">
        <v>4</v>
      </c>
      <c r="I92" s="85">
        <v>1</v>
      </c>
      <c r="J92" s="86"/>
      <c r="K92" s="86">
        <v>6</v>
      </c>
      <c r="L92" s="87">
        <v>12</v>
      </c>
      <c r="M92" s="87">
        <v>1</v>
      </c>
      <c r="N92" s="88">
        <f>SUM(I92:M92)</f>
        <v>20</v>
      </c>
    </row>
    <row r="93" spans="1:14" ht="18.75" customHeight="1">
      <c r="A93" s="17"/>
      <c r="B93" s="65"/>
      <c r="C93" s="66" t="s">
        <v>94</v>
      </c>
      <c r="D93" s="70">
        <f>M27+M31+M40+M46+M53+M61+M65+M74+M82+M83</f>
        <v>810</v>
      </c>
      <c r="E93" s="74">
        <f>D93/$D$95</f>
        <v>0.31177829099307158</v>
      </c>
      <c r="F93" s="75"/>
      <c r="G93" s="137" t="s">
        <v>93</v>
      </c>
      <c r="H93" s="140">
        <v>5</v>
      </c>
      <c r="I93" s="130">
        <v>1</v>
      </c>
      <c r="J93" s="89"/>
      <c r="K93" s="90">
        <v>5</v>
      </c>
      <c r="L93" s="87"/>
      <c r="M93" s="87"/>
      <c r="N93" s="128">
        <v>19</v>
      </c>
    </row>
    <row r="94" spans="1:14" ht="18.75" customHeight="1">
      <c r="A94" s="17"/>
      <c r="B94" s="65"/>
      <c r="C94" s="66" t="s">
        <v>95</v>
      </c>
      <c r="D94" s="67">
        <f>L27+L31+L40+L46+L53+L61+L65+L74+L82</f>
        <v>1788</v>
      </c>
      <c r="E94" s="74">
        <f>D94/$D$95</f>
        <v>0.68822170900692836</v>
      </c>
      <c r="F94" s="75"/>
      <c r="G94" s="138"/>
      <c r="H94" s="141"/>
      <c r="I94" s="131"/>
      <c r="J94" s="91"/>
      <c r="K94" s="86">
        <v>13</v>
      </c>
      <c r="L94" s="87"/>
      <c r="M94" s="87"/>
      <c r="N94" s="129"/>
    </row>
    <row r="95" spans="1:14" ht="18.75" customHeight="1">
      <c r="B95" s="65"/>
      <c r="C95" s="72" t="s">
        <v>91</v>
      </c>
      <c r="D95" s="67">
        <f>SUM(D93:D94)</f>
        <v>2598</v>
      </c>
      <c r="E95" s="74">
        <f>D95/$D$95</f>
        <v>1</v>
      </c>
      <c r="F95" s="75"/>
      <c r="G95" s="138"/>
      <c r="H95" s="140">
        <v>6</v>
      </c>
      <c r="I95" s="130">
        <v>1</v>
      </c>
      <c r="J95" s="89">
        <v>1</v>
      </c>
      <c r="K95" s="86">
        <v>5</v>
      </c>
      <c r="L95" s="87"/>
      <c r="M95" s="87"/>
      <c r="N95" s="128">
        <v>17</v>
      </c>
    </row>
    <row r="96" spans="1:14" ht="18.75" customHeight="1">
      <c r="B96" s="95"/>
      <c r="C96" s="66" t="s">
        <v>96</v>
      </c>
      <c r="D96" s="96"/>
      <c r="E96" s="76"/>
      <c r="F96" s="75"/>
      <c r="G96" s="139"/>
      <c r="H96" s="141"/>
      <c r="I96" s="131"/>
      <c r="J96" s="91"/>
      <c r="K96" s="86">
        <v>10</v>
      </c>
      <c r="L96" s="87"/>
      <c r="M96" s="87"/>
      <c r="N96" s="129"/>
    </row>
    <row r="97" spans="2:14" ht="18.75" customHeight="1">
      <c r="B97" s="29"/>
      <c r="C97" s="76"/>
      <c r="D97" s="67"/>
      <c r="E97" s="76"/>
      <c r="F97" s="76"/>
      <c r="G97" s="134" t="s">
        <v>91</v>
      </c>
      <c r="H97" s="135"/>
      <c r="I97" s="92">
        <f>SUM(I89:I96)</f>
        <v>8</v>
      </c>
      <c r="J97" s="93">
        <f>SUM(J89:J95)</f>
        <v>2</v>
      </c>
      <c r="K97" s="93">
        <f>SUM(K89:K96)</f>
        <v>53</v>
      </c>
      <c r="L97" s="92">
        <f>SUM(L89:L96)</f>
        <v>48</v>
      </c>
      <c r="M97" s="92">
        <f>SUM(M89:M96)</f>
        <v>4</v>
      </c>
      <c r="N97" s="94">
        <f>SUM(I97:M97)</f>
        <v>115</v>
      </c>
    </row>
  </sheetData>
  <mergeCells count="22">
    <mergeCell ref="N95:N96"/>
    <mergeCell ref="I95:I96"/>
    <mergeCell ref="G97:H97"/>
    <mergeCell ref="G89:G90"/>
    <mergeCell ref="G91:G92"/>
    <mergeCell ref="G93:G96"/>
    <mergeCell ref="H93:H94"/>
    <mergeCell ref="H95:H96"/>
    <mergeCell ref="C8:N8"/>
    <mergeCell ref="B27:C27"/>
    <mergeCell ref="B31:C31"/>
    <mergeCell ref="B40:C40"/>
    <mergeCell ref="G87:N87"/>
    <mergeCell ref="B74:C74"/>
    <mergeCell ref="C92:F92"/>
    <mergeCell ref="B82:C82"/>
    <mergeCell ref="N93:N94"/>
    <mergeCell ref="B46:C46"/>
    <mergeCell ref="B53:C53"/>
    <mergeCell ref="B61:C61"/>
    <mergeCell ref="B65:C65"/>
    <mergeCell ref="I93:I94"/>
  </mergeCells>
  <phoneticPr fontId="24" type="noConversion"/>
  <pageMargins left="0.70866141732283505" right="0.70866141732283505" top="0.74803149606299202" bottom="0.74803149606299202" header="0.31496062992126" footer="0.31496062992126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0"/>
  <sheetViews>
    <sheetView workbookViewId="0">
      <selection activeCell="F13" sqref="F13"/>
    </sheetView>
  </sheetViews>
  <sheetFormatPr defaultRowHeight="13.5"/>
  <cols>
    <col min="3" max="3" width="14.25" customWidth="1"/>
    <col min="8" max="8" width="16.25" customWidth="1"/>
    <col min="14" max="14" width="11.375" customWidth="1"/>
  </cols>
  <sheetData>
    <row r="1" spans="2:14" ht="38.25" customHeight="1">
      <c r="B1" s="142" t="s">
        <v>110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2:14" ht="29.25" customHeight="1">
      <c r="B2" s="18" t="s">
        <v>7</v>
      </c>
      <c r="C2" s="19" t="s">
        <v>8</v>
      </c>
      <c r="D2" s="19" t="s">
        <v>9</v>
      </c>
      <c r="E2" s="19" t="s">
        <v>10</v>
      </c>
      <c r="F2" s="19" t="s">
        <v>11</v>
      </c>
      <c r="G2" s="19" t="s">
        <v>12</v>
      </c>
      <c r="H2" s="19" t="s">
        <v>13</v>
      </c>
      <c r="I2" s="19" t="s">
        <v>14</v>
      </c>
      <c r="J2" s="18" t="s">
        <v>15</v>
      </c>
      <c r="K2" s="38" t="s">
        <v>16</v>
      </c>
      <c r="L2" s="39" t="s">
        <v>17</v>
      </c>
      <c r="M2" s="39" t="s">
        <v>18</v>
      </c>
      <c r="N2" s="19" t="s">
        <v>19</v>
      </c>
    </row>
    <row r="3" spans="2:14" ht="25.5" customHeight="1">
      <c r="B3" s="99"/>
      <c r="C3" s="24" t="s">
        <v>109</v>
      </c>
      <c r="D3" s="25" t="s">
        <v>33</v>
      </c>
      <c r="E3" s="25" t="s">
        <v>103</v>
      </c>
      <c r="F3" s="53" t="s">
        <v>28</v>
      </c>
      <c r="G3" s="25">
        <v>1</v>
      </c>
      <c r="H3" s="24" t="s">
        <v>29</v>
      </c>
      <c r="I3" s="42"/>
      <c r="J3" s="42"/>
      <c r="K3" s="43"/>
      <c r="L3" s="42"/>
      <c r="M3" s="42"/>
      <c r="N3" s="42">
        <f>L3+M3</f>
        <v>0</v>
      </c>
    </row>
    <row r="4" spans="2:14" ht="25.5" customHeight="1">
      <c r="B4" s="99"/>
      <c r="C4" s="24" t="s">
        <v>102</v>
      </c>
      <c r="D4" s="25" t="s">
        <v>33</v>
      </c>
      <c r="E4" s="25" t="s">
        <v>103</v>
      </c>
      <c r="F4" s="53" t="s">
        <v>28</v>
      </c>
      <c r="G4" s="25">
        <v>2</v>
      </c>
      <c r="H4" s="24" t="s">
        <v>29</v>
      </c>
      <c r="I4" s="42"/>
      <c r="J4" s="42"/>
      <c r="K4" s="43"/>
      <c r="L4" s="42"/>
      <c r="M4" s="42"/>
      <c r="N4" s="42">
        <f>L4+M4</f>
        <v>0</v>
      </c>
    </row>
    <row r="5" spans="2:14" ht="25.5" customHeight="1">
      <c r="B5" s="99"/>
      <c r="C5" s="24" t="s">
        <v>102</v>
      </c>
      <c r="D5" s="25" t="s">
        <v>33</v>
      </c>
      <c r="E5" s="25" t="s">
        <v>103</v>
      </c>
      <c r="F5" s="53" t="s">
        <v>28</v>
      </c>
      <c r="G5" s="33">
        <v>3</v>
      </c>
      <c r="H5" s="24" t="s">
        <v>29</v>
      </c>
      <c r="I5" s="48"/>
      <c r="J5" s="48"/>
      <c r="K5" s="49"/>
      <c r="L5" s="42"/>
      <c r="M5" s="42"/>
      <c r="N5" s="42">
        <f>L5+M5</f>
        <v>0</v>
      </c>
    </row>
    <row r="6" spans="2:14" ht="25.5" customHeight="1">
      <c r="B6" s="99"/>
      <c r="C6" s="24" t="s">
        <v>102</v>
      </c>
      <c r="D6" s="25" t="s">
        <v>33</v>
      </c>
      <c r="E6" s="25" t="s">
        <v>103</v>
      </c>
      <c r="F6" s="53" t="s">
        <v>28</v>
      </c>
      <c r="G6" s="25">
        <v>4</v>
      </c>
      <c r="H6" s="24" t="s">
        <v>29</v>
      </c>
      <c r="I6" s="42"/>
      <c r="J6" s="42"/>
      <c r="K6" s="43"/>
      <c r="L6" s="77"/>
      <c r="M6" s="77"/>
      <c r="N6" s="77">
        <f>L6+M6</f>
        <v>0</v>
      </c>
    </row>
    <row r="7" spans="2:14" ht="25.5" customHeight="1">
      <c r="B7" s="99"/>
      <c r="C7" s="52" t="s">
        <v>67</v>
      </c>
      <c r="D7" s="25" t="s">
        <v>33</v>
      </c>
      <c r="E7" s="25" t="s">
        <v>103</v>
      </c>
      <c r="F7" s="53" t="s">
        <v>28</v>
      </c>
      <c r="G7" s="53">
        <v>5</v>
      </c>
      <c r="H7" s="24" t="s">
        <v>29</v>
      </c>
      <c r="I7" s="25"/>
      <c r="J7" s="29" t="s">
        <v>69</v>
      </c>
      <c r="K7" s="43">
        <v>5</v>
      </c>
      <c r="L7" s="25">
        <f>K7*24</f>
        <v>120</v>
      </c>
      <c r="M7" s="42">
        <v>0</v>
      </c>
      <c r="N7" s="24">
        <f>SUM(L7:M7)</f>
        <v>120</v>
      </c>
    </row>
    <row r="8" spans="2:14" ht="25.5" customHeight="1">
      <c r="B8" s="99"/>
      <c r="C8" s="24" t="s">
        <v>70</v>
      </c>
      <c r="D8" s="25" t="s">
        <v>33</v>
      </c>
      <c r="E8" s="25" t="s">
        <v>103</v>
      </c>
      <c r="F8" s="53" t="s">
        <v>28</v>
      </c>
      <c r="G8" s="25">
        <v>5</v>
      </c>
      <c r="H8" s="24" t="s">
        <v>29</v>
      </c>
      <c r="I8" s="25"/>
      <c r="J8" s="29" t="s">
        <v>107</v>
      </c>
      <c r="K8" s="43">
        <v>13</v>
      </c>
      <c r="L8" s="25">
        <f>K8*24</f>
        <v>312</v>
      </c>
      <c r="M8" s="42">
        <v>0</v>
      </c>
      <c r="N8" s="24">
        <f>SUM(L8:M8)</f>
        <v>312</v>
      </c>
    </row>
    <row r="9" spans="2:14" ht="25.5" customHeight="1">
      <c r="B9" s="99"/>
      <c r="C9" s="24" t="s">
        <v>71</v>
      </c>
      <c r="D9" s="25" t="s">
        <v>33</v>
      </c>
      <c r="E9" s="25" t="s">
        <v>103</v>
      </c>
      <c r="F9" s="25" t="s">
        <v>28</v>
      </c>
      <c r="G9" s="25">
        <v>6</v>
      </c>
      <c r="H9" s="24" t="s">
        <v>29</v>
      </c>
      <c r="I9" s="42"/>
      <c r="J9" s="29" t="s">
        <v>108</v>
      </c>
      <c r="K9" s="43">
        <v>10</v>
      </c>
      <c r="L9" s="25">
        <f>K9*24</f>
        <v>240</v>
      </c>
      <c r="M9" s="42">
        <v>0</v>
      </c>
      <c r="N9" s="24">
        <f>SUM(L9:M9)</f>
        <v>240</v>
      </c>
    </row>
    <row r="10" spans="2:14" ht="25.5" customHeight="1">
      <c r="B10" s="99"/>
      <c r="C10" s="24" t="s">
        <v>72</v>
      </c>
      <c r="D10" s="25" t="s">
        <v>33</v>
      </c>
      <c r="E10" s="25" t="s">
        <v>103</v>
      </c>
      <c r="F10" s="25" t="s">
        <v>28</v>
      </c>
      <c r="G10" s="25">
        <v>6</v>
      </c>
      <c r="H10" s="24" t="s">
        <v>29</v>
      </c>
      <c r="I10" s="42"/>
      <c r="J10" s="42" t="s">
        <v>69</v>
      </c>
      <c r="K10" s="43">
        <v>5</v>
      </c>
      <c r="L10" s="25">
        <f>K10*24</f>
        <v>120</v>
      </c>
      <c r="M10" s="42">
        <v>0</v>
      </c>
      <c r="N10" s="24">
        <f>SUM(L10:M10)</f>
        <v>120</v>
      </c>
    </row>
  </sheetData>
  <mergeCells count="1">
    <mergeCell ref="B1:N1"/>
  </mergeCells>
  <phoneticPr fontId="2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教学进程表</vt:lpstr>
      <vt:lpstr>专业实践课程体系</vt:lpstr>
      <vt:lpstr>教学进程表!Print_Area</vt:lpstr>
      <vt:lpstr>教学进程表!Print_Titles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Windows 用户</cp:lastModifiedBy>
  <cp:lastPrinted>2020-07-07T10:57:04Z</cp:lastPrinted>
  <dcterms:created xsi:type="dcterms:W3CDTF">2020-04-26T01:59:00Z</dcterms:created>
  <dcterms:modified xsi:type="dcterms:W3CDTF">2021-05-10T07:33:54Z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