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学校\教研室\新\2024教学计划与人培方案\2024人培方案\3+2\"/>
    </mc:Choice>
  </mc:AlternateContent>
  <bookViews>
    <workbookView xWindow="0" yWindow="0" windowWidth="28800" windowHeight="12372" tabRatio="540"/>
  </bookViews>
  <sheets>
    <sheet name="教学进程表" sheetId="1" r:id="rId1"/>
    <sheet name="Sheet1" sheetId="2" r:id="rId2"/>
  </sheets>
  <definedNames>
    <definedName name="_xlnm._FilterDatabase" localSheetId="1" hidden="1">Sheet1!$B$2:$V$88</definedName>
    <definedName name="_xlnm._FilterDatabase" localSheetId="0" hidden="1">教学进程表!$B$14:$V$15</definedName>
    <definedName name="_xlnm.Print_Area" localSheetId="0">教学进程表!$A$7:$V$76</definedName>
    <definedName name="_xlnm.Print_Titles" localSheetId="0">教学进程表!$7:$14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2" i="1" l="1"/>
  <c r="L71" i="1"/>
  <c r="L88" i="1" l="1"/>
  <c r="L81" i="1"/>
  <c r="L80" i="1"/>
  <c r="M111" i="2" l="1"/>
  <c r="K107" i="2"/>
  <c r="P97" i="2"/>
  <c r="P96" i="2"/>
  <c r="P95" i="2"/>
  <c r="O98" i="2"/>
  <c r="L6" i="2"/>
  <c r="L7" i="2"/>
  <c r="L9" i="2"/>
  <c r="L10" i="2"/>
  <c r="L16" i="2"/>
  <c r="L17" i="2"/>
  <c r="L19" i="2"/>
  <c r="K22" i="2"/>
  <c r="L22" i="2" s="1"/>
  <c r="L23" i="2"/>
  <c r="L24" i="2"/>
  <c r="L28" i="2"/>
  <c r="L29" i="2"/>
  <c r="L32" i="2"/>
  <c r="L33" i="2"/>
  <c r="L41" i="2"/>
  <c r="L42" i="2"/>
  <c r="L43" i="2"/>
  <c r="L44" i="2"/>
  <c r="L45" i="2"/>
  <c r="L46" i="2"/>
  <c r="L47" i="2"/>
  <c r="L48" i="2"/>
  <c r="L49" i="2"/>
  <c r="L50" i="2"/>
  <c r="L51" i="2"/>
  <c r="L52" i="2"/>
  <c r="L63" i="2"/>
  <c r="V87" i="2"/>
  <c r="U87" i="2"/>
  <c r="T87" i="2"/>
  <c r="S87" i="2"/>
  <c r="R87" i="2"/>
  <c r="Q87" i="2"/>
  <c r="P87" i="2"/>
  <c r="O87" i="2"/>
  <c r="N87" i="2"/>
  <c r="M87" i="2"/>
  <c r="K87" i="2"/>
  <c r="J87" i="2"/>
  <c r="I87" i="2"/>
  <c r="J99" i="2" s="1"/>
  <c r="L86" i="2"/>
  <c r="L85" i="2"/>
  <c r="L84" i="2"/>
  <c r="L83" i="2"/>
  <c r="L82" i="2"/>
  <c r="L81" i="2"/>
  <c r="L80" i="2"/>
  <c r="V79" i="2"/>
  <c r="U79" i="2"/>
  <c r="T79" i="2"/>
  <c r="S79" i="2"/>
  <c r="R79" i="2"/>
  <c r="Q79" i="2"/>
  <c r="P79" i="2"/>
  <c r="O79" i="2"/>
  <c r="N79" i="2"/>
  <c r="M79" i="2"/>
  <c r="K79" i="2"/>
  <c r="H97" i="2" s="1"/>
  <c r="J79" i="2"/>
  <c r="G97" i="2" s="1"/>
  <c r="I79" i="2"/>
  <c r="J97" i="2" s="1"/>
  <c r="L78" i="2"/>
  <c r="L77" i="2"/>
  <c r="L76" i="2"/>
  <c r="L75" i="2"/>
  <c r="L74" i="2"/>
  <c r="L73" i="2"/>
  <c r="L72" i="2"/>
  <c r="L71" i="2"/>
  <c r="L70" i="2"/>
  <c r="L69" i="2"/>
  <c r="L68" i="2"/>
  <c r="V67" i="2"/>
  <c r="U67" i="2"/>
  <c r="T67" i="2"/>
  <c r="S67" i="2"/>
  <c r="R67" i="2"/>
  <c r="Q67" i="2"/>
  <c r="P67" i="2"/>
  <c r="O67" i="2"/>
  <c r="N67" i="2"/>
  <c r="M67" i="2"/>
  <c r="K67" i="2"/>
  <c r="H96" i="2" s="1"/>
  <c r="J67" i="2"/>
  <c r="G96" i="2" s="1"/>
  <c r="I67" i="2"/>
  <c r="J96" i="2" s="1"/>
  <c r="L66" i="2"/>
  <c r="L65" i="2"/>
  <c r="L64" i="2"/>
  <c r="L62" i="2"/>
  <c r="L61" i="2"/>
  <c r="L60" i="2"/>
  <c r="L59" i="2"/>
  <c r="L58" i="2"/>
  <c r="L57" i="2"/>
  <c r="L56" i="2"/>
  <c r="L55" i="2"/>
  <c r="L54" i="2"/>
  <c r="V53" i="2"/>
  <c r="U53" i="2"/>
  <c r="T53" i="2"/>
  <c r="S53" i="2"/>
  <c r="R53" i="2"/>
  <c r="Q53" i="2"/>
  <c r="P53" i="2"/>
  <c r="O53" i="2"/>
  <c r="N53" i="2"/>
  <c r="M53" i="2"/>
  <c r="K53" i="2"/>
  <c r="H95" i="2" s="1"/>
  <c r="J53" i="2"/>
  <c r="G95" i="2" s="1"/>
  <c r="I53" i="2"/>
  <c r="J95" i="2" s="1"/>
  <c r="V35" i="2"/>
  <c r="U35" i="2"/>
  <c r="T35" i="2"/>
  <c r="S35" i="2"/>
  <c r="R35" i="2"/>
  <c r="Q35" i="2"/>
  <c r="P35" i="2"/>
  <c r="O35" i="2"/>
  <c r="N35" i="2"/>
  <c r="M35" i="2"/>
  <c r="J35" i="2"/>
  <c r="G94" i="2" s="1"/>
  <c r="I35" i="2"/>
  <c r="J94" i="2" s="1"/>
  <c r="L34" i="2"/>
  <c r="J98" i="2"/>
  <c r="G98" i="2"/>
  <c r="F98" i="2"/>
  <c r="H99" i="2"/>
  <c r="G99" i="2"/>
  <c r="L90" i="2" l="1"/>
  <c r="L87" i="2"/>
  <c r="F99" i="2" s="1"/>
  <c r="I99" i="2" s="1"/>
  <c r="S88" i="2"/>
  <c r="P88" i="2"/>
  <c r="L35" i="2"/>
  <c r="T88" i="2"/>
  <c r="Q88" i="2"/>
  <c r="M88" i="2"/>
  <c r="U88" i="2"/>
  <c r="R88" i="2"/>
  <c r="N88" i="2"/>
  <c r="V88" i="2"/>
  <c r="L53" i="2"/>
  <c r="F95" i="2" s="1"/>
  <c r="I95" i="2" s="1"/>
  <c r="O88" i="2"/>
  <c r="K35" i="2"/>
  <c r="H94" i="2" s="1"/>
  <c r="H101" i="2" s="1"/>
  <c r="L79" i="2"/>
  <c r="F97" i="2" s="1"/>
  <c r="L67" i="2"/>
  <c r="F96" i="2" s="1"/>
  <c r="I96" i="2" s="1"/>
  <c r="I88" i="2"/>
  <c r="J88" i="2"/>
  <c r="G101" i="2"/>
  <c r="J101" i="2"/>
  <c r="L98" i="1"/>
  <c r="L73" i="1"/>
  <c r="L97" i="1"/>
  <c r="L96" i="1"/>
  <c r="L94" i="1"/>
  <c r="L93" i="1"/>
  <c r="V114" i="1"/>
  <c r="K88" i="2" l="1"/>
  <c r="L88" i="2"/>
  <c r="F94" i="2"/>
  <c r="L86" i="1"/>
  <c r="F101" i="2" l="1"/>
  <c r="I101" i="2" s="1"/>
  <c r="I94" i="2"/>
  <c r="L67" i="1"/>
  <c r="L92" i="1" l="1"/>
  <c r="L45" i="1"/>
  <c r="L74" i="1"/>
  <c r="L89" i="1"/>
  <c r="L90" i="1"/>
  <c r="L85" i="1"/>
  <c r="L61" i="1" l="1"/>
  <c r="L63" i="1" l="1"/>
  <c r="L56" i="1"/>
  <c r="L69" i="1"/>
  <c r="L35" i="1"/>
  <c r="L115" i="1" l="1"/>
  <c r="K115" i="1"/>
  <c r="N115" i="1"/>
  <c r="O115" i="1"/>
  <c r="P115" i="1"/>
  <c r="M115" i="1"/>
  <c r="V112" i="1"/>
  <c r="V111" i="1"/>
  <c r="J99" i="1"/>
  <c r="K99" i="1"/>
  <c r="M99" i="1"/>
  <c r="N99" i="1"/>
  <c r="O99" i="1"/>
  <c r="P99" i="1"/>
  <c r="Q99" i="1"/>
  <c r="R99" i="1"/>
  <c r="S99" i="1"/>
  <c r="T99" i="1"/>
  <c r="U99" i="1"/>
  <c r="V99" i="1"/>
  <c r="I99" i="1"/>
  <c r="L87" i="1"/>
  <c r="L84" i="1"/>
  <c r="J47" i="1"/>
  <c r="M47" i="1"/>
  <c r="N47" i="1"/>
  <c r="O47" i="1"/>
  <c r="P47" i="1"/>
  <c r="Q47" i="1"/>
  <c r="R47" i="1"/>
  <c r="S47" i="1"/>
  <c r="T47" i="1"/>
  <c r="U47" i="1"/>
  <c r="V47" i="1"/>
  <c r="I47" i="1"/>
  <c r="L46" i="1"/>
  <c r="L68" i="1"/>
  <c r="L65" i="1"/>
  <c r="L62" i="1"/>
  <c r="L59" i="1"/>
  <c r="L58" i="1"/>
  <c r="V115" i="1" l="1"/>
  <c r="R91" i="1"/>
  <c r="S91" i="1"/>
  <c r="T91" i="1"/>
  <c r="U91" i="1"/>
  <c r="V91" i="1"/>
  <c r="L95" i="1" l="1"/>
  <c r="L54" i="1"/>
  <c r="L19" i="1"/>
  <c r="L55" i="1"/>
  <c r="L53" i="1"/>
  <c r="T77" i="1"/>
  <c r="U77" i="1"/>
  <c r="T64" i="1"/>
  <c r="U64" i="1"/>
  <c r="S77" i="1"/>
  <c r="S64" i="1"/>
  <c r="R77" i="1"/>
  <c r="R64" i="1"/>
  <c r="U100" i="1" l="1"/>
  <c r="T100" i="1"/>
  <c r="S100" i="1"/>
  <c r="R100" i="1"/>
  <c r="L41" i="1" l="1"/>
  <c r="E109" i="1"/>
  <c r="F109" i="1"/>
  <c r="L99" i="1"/>
  <c r="L79" i="1"/>
  <c r="L78" i="1"/>
  <c r="L76" i="1"/>
  <c r="L75" i="1"/>
  <c r="L70" i="1"/>
  <c r="L66" i="1"/>
  <c r="P64" i="1"/>
  <c r="Q64" i="1"/>
  <c r="V64" i="1"/>
  <c r="J64" i="1"/>
  <c r="K64" i="1"/>
  <c r="M64" i="1"/>
  <c r="N64" i="1"/>
  <c r="O64" i="1"/>
  <c r="I64" i="1"/>
  <c r="H105" i="1" s="1"/>
  <c r="L60" i="1"/>
  <c r="L57" i="1"/>
  <c r="D109" i="1" l="1"/>
  <c r="L64" i="1"/>
  <c r="D105" i="1" s="1"/>
  <c r="E104" i="1"/>
  <c r="H104" i="1"/>
  <c r="H108" i="1"/>
  <c r="E108" i="1"/>
  <c r="D108" i="1"/>
  <c r="V107" i="1"/>
  <c r="V106" i="1"/>
  <c r="V105" i="1"/>
  <c r="F105" i="1"/>
  <c r="E105" i="1"/>
  <c r="V104" i="1"/>
  <c r="H109" i="1"/>
  <c r="Q91" i="1"/>
  <c r="P91" i="1"/>
  <c r="O91" i="1"/>
  <c r="N91" i="1"/>
  <c r="M91" i="1"/>
  <c r="J91" i="1"/>
  <c r="I91" i="1"/>
  <c r="H107" i="1" s="1"/>
  <c r="L82" i="1"/>
  <c r="L83" i="1"/>
  <c r="V77" i="1"/>
  <c r="Q77" i="1"/>
  <c r="P77" i="1"/>
  <c r="O77" i="1"/>
  <c r="N77" i="1"/>
  <c r="M77" i="1"/>
  <c r="L77" i="1"/>
  <c r="D106" i="1" s="1"/>
  <c r="K77" i="1"/>
  <c r="F106" i="1" s="1"/>
  <c r="J77" i="1"/>
  <c r="E106" i="1" s="1"/>
  <c r="I77" i="1"/>
  <c r="H106" i="1" s="1"/>
  <c r="L44" i="1"/>
  <c r="L40" i="1"/>
  <c r="L36" i="1"/>
  <c r="L31" i="1"/>
  <c r="L28" i="1"/>
  <c r="L22" i="1"/>
  <c r="L21" i="1"/>
  <c r="L18" i="1"/>
  <c r="L34" i="1" l="1"/>
  <c r="L47" i="1" s="1"/>
  <c r="D104" i="1" s="1"/>
  <c r="K47" i="1"/>
  <c r="F104" i="1" s="1"/>
  <c r="L91" i="1"/>
  <c r="D107" i="1" s="1"/>
  <c r="G106" i="1"/>
  <c r="Q100" i="1"/>
  <c r="G105" i="1"/>
  <c r="K91" i="1"/>
  <c r="F107" i="1" s="1"/>
  <c r="M100" i="1"/>
  <c r="I100" i="1"/>
  <c r="N100" i="1"/>
  <c r="O100" i="1"/>
  <c r="P100" i="1"/>
  <c r="E107" i="1"/>
  <c r="E111" i="1" s="1"/>
  <c r="J100" i="1"/>
  <c r="V100" i="1"/>
  <c r="G109" i="1"/>
  <c r="H111" i="1"/>
  <c r="G104" i="1" l="1"/>
  <c r="L100" i="1"/>
  <c r="D111" i="1"/>
  <c r="D113" i="1" s="1"/>
  <c r="F111" i="1"/>
  <c r="K100" i="1"/>
  <c r="G111" i="1" l="1"/>
  <c r="D112" i="1"/>
</calcChain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14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A类（纯理论课）、B类（（理论+实践）课）、C类（纯实践课）</t>
        </r>
      </text>
    </comment>
    <comment ref="G111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实践性教学学时原则上不低于总学时的50%</t>
        </r>
      </text>
    </comment>
    <comment ref="D112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公共基础课学时(①+⑤+⑥)不低于于总学时的25%</t>
        </r>
      </text>
    </comment>
    <comment ref="D113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各类选修课（⑤+⑥+⑦）累计学时不低于总学时的10%。</t>
        </r>
      </text>
    </comment>
  </commentList>
</comments>
</file>

<file path=xl/comments2.xml><?xml version="1.0" encoding="utf-8"?>
<comments xmlns="http://schemas.openxmlformats.org/spreadsheetml/2006/main">
  <authors>
    <author>DLL</author>
    <author>dll</author>
  </authors>
  <commentList>
    <comment ref="D2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2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A类（纯理论课）、B类（（理论+实践）课）、C类（纯实践课）</t>
        </r>
      </text>
    </comment>
    <comment ref="I101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实践性教学学时原则上不低于总学时的50%</t>
        </r>
      </text>
    </comment>
  </commentList>
</comments>
</file>

<file path=xl/sharedStrings.xml><?xml version="1.0" encoding="utf-8"?>
<sst xmlns="http://schemas.openxmlformats.org/spreadsheetml/2006/main" count="1189" uniqueCount="255">
  <si>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</si>
  <si>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</si>
  <si>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</si>
  <si>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</si>
  <si>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</si>
  <si>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</si>
  <si>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</si>
  <si>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二级学院名称：</t>
  </si>
  <si>
    <t>学制：三年</t>
  </si>
  <si>
    <r>
      <rPr>
        <sz val="9"/>
        <color theme="1"/>
        <rFont val="宋体"/>
        <family val="3"/>
        <charset val="134"/>
      </rPr>
      <t>制订日期：</t>
    </r>
    <r>
      <rPr>
        <sz val="9"/>
        <rFont val="宋体"/>
        <family val="3"/>
        <charset val="134"/>
      </rPr>
      <t>2023年5月</t>
    </r>
  </si>
  <si>
    <r>
      <rPr>
        <b/>
        <sz val="11"/>
        <rFont val="宋体"/>
        <family val="3"/>
        <charset val="134"/>
      </rPr>
      <t>课程类别</t>
    </r>
    <r>
      <rPr>
        <b/>
        <vertAlign val="superscript"/>
        <sz val="11"/>
        <rFont val="宋体"/>
        <family val="3"/>
        <charset val="134"/>
      </rPr>
      <t>1</t>
    </r>
  </si>
  <si>
    <t>课程代码</t>
  </si>
  <si>
    <r>
      <rPr>
        <b/>
        <sz val="11"/>
        <rFont val="宋体"/>
        <family val="3"/>
        <charset val="134"/>
      </rPr>
      <t>课程名称</t>
    </r>
    <r>
      <rPr>
        <b/>
        <vertAlign val="superscript"/>
        <sz val="11"/>
        <rFont val="宋体"/>
        <family val="3"/>
        <charset val="134"/>
      </rPr>
      <t>2</t>
    </r>
  </si>
  <si>
    <r>
      <rPr>
        <b/>
        <sz val="11"/>
        <rFont val="宋体"/>
        <family val="3"/>
        <charset val="134"/>
      </rPr>
      <t>课程性质</t>
    </r>
    <r>
      <rPr>
        <b/>
        <vertAlign val="superscript"/>
        <sz val="11"/>
        <rFont val="宋体"/>
        <family val="3"/>
        <charset val="134"/>
      </rPr>
      <t>3</t>
    </r>
  </si>
  <si>
    <r>
      <rPr>
        <b/>
        <sz val="11"/>
        <rFont val="宋体"/>
        <family val="3"/>
        <charset val="134"/>
      </rPr>
      <t>课程
类型</t>
    </r>
    <r>
      <rPr>
        <b/>
        <vertAlign val="superscript"/>
        <sz val="11"/>
        <rFont val="宋体"/>
        <family val="3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</si>
  <si>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</si>
  <si>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</si>
  <si>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</si>
  <si>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</si>
  <si>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</si>
  <si>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</si>
  <si>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</si>
  <si>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</si>
  <si>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</si>
  <si>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090003</t>
  </si>
  <si>
    <t>高等数学1</t>
  </si>
  <si>
    <t>必修课</t>
  </si>
  <si>
    <t>A</t>
  </si>
  <si>
    <t>基础部</t>
  </si>
  <si>
    <t>考试</t>
  </si>
  <si>
    <t>机设、国际商务、电气、软件</t>
  </si>
  <si>
    <t>090001</t>
  </si>
  <si>
    <t>大学英语1（3+2）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</si>
  <si>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</si>
  <si>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</si>
  <si>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</si>
  <si>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</si>
  <si>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</si>
  <si>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</si>
  <si>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</si>
  <si>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</si>
  <si>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110004</t>
  </si>
  <si>
    <t>思想道德与法治</t>
  </si>
  <si>
    <t>马克思主义学院</t>
  </si>
  <si>
    <t>形势与政策1</t>
  </si>
  <si>
    <t>1300001</t>
  </si>
  <si>
    <t>大学生心理健康教育</t>
  </si>
  <si>
    <t>含线上20学时</t>
  </si>
  <si>
    <t>050150</t>
  </si>
  <si>
    <t>大学生职业生涯规划</t>
  </si>
  <si>
    <t>招生就业处</t>
  </si>
  <si>
    <t>军训</t>
  </si>
  <si>
    <t>C</t>
  </si>
  <si>
    <t>人武部</t>
  </si>
  <si>
    <t>+2</t>
  </si>
  <si>
    <t>090005</t>
  </si>
  <si>
    <t>高等数学2</t>
  </si>
  <si>
    <t>090004</t>
  </si>
  <si>
    <t>大学英语2（3+2）</t>
  </si>
  <si>
    <t>1100014</t>
  </si>
  <si>
    <t>毛泽东思想和中国特色社会主义理论体系概论</t>
  </si>
  <si>
    <t>1800016</t>
  </si>
  <si>
    <t>创意创新训练</t>
  </si>
  <si>
    <t>创新创业学院</t>
  </si>
  <si>
    <t>机设、电气第2学期，国际商务、软件、酒管、数媒第2学期</t>
  </si>
  <si>
    <t>050147</t>
  </si>
  <si>
    <t>体育2</t>
  </si>
  <si>
    <t>形势与政策2</t>
  </si>
  <si>
    <t>军事理论</t>
  </si>
  <si>
    <t>含线上12学时</t>
  </si>
  <si>
    <t>090002</t>
  </si>
  <si>
    <t>英语强化训练</t>
  </si>
  <si>
    <t>+1</t>
  </si>
  <si>
    <t>0400528</t>
  </si>
  <si>
    <t>信息技术实训</t>
  </si>
  <si>
    <t>信息工程学院</t>
  </si>
  <si>
    <t>060142</t>
  </si>
  <si>
    <t>劳动通识教育</t>
  </si>
  <si>
    <t>050148</t>
  </si>
  <si>
    <t>体育3</t>
  </si>
  <si>
    <t>020225</t>
  </si>
  <si>
    <t>创业之旅</t>
  </si>
  <si>
    <t>机设、电气第3学期，国际商务、软件、酒管、数媒第2学期</t>
  </si>
  <si>
    <t>习近平新时代中国特色社会主义思想概论</t>
  </si>
  <si>
    <t>形势与政策3</t>
  </si>
  <si>
    <t>090006</t>
  </si>
  <si>
    <t>高等数学3</t>
  </si>
  <si>
    <t>050151</t>
  </si>
  <si>
    <t>就业指导</t>
  </si>
  <si>
    <t>050149</t>
  </si>
  <si>
    <t>体育4</t>
  </si>
  <si>
    <t>1100045</t>
  </si>
  <si>
    <t>形势与政策4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</si>
  <si>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</si>
  <si>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</si>
  <si>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</si>
  <si>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</si>
  <si>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</si>
  <si>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</si>
  <si>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</si>
  <si>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</si>
  <si>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</si>
  <si>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专业基础课小计</t>
  </si>
  <si>
    <t>专业核心课</t>
  </si>
  <si>
    <t>专业核心课小计</t>
  </si>
  <si>
    <t>实践性教学环节</t>
  </si>
  <si>
    <t>实训周</t>
  </si>
  <si>
    <t>+4</t>
  </si>
  <si>
    <t>周学时18</t>
  </si>
  <si>
    <t>+11</t>
  </si>
  <si>
    <t>实践性教学环节小计</t>
  </si>
  <si>
    <t>专业拓展课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</si>
  <si>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</si>
  <si>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</si>
  <si>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</si>
  <si>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</si>
  <si>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</si>
  <si>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</si>
  <si>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</si>
  <si>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</si>
  <si>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</si>
  <si>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</si>
  <si>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</si>
  <si>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</si>
  <si>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</si>
  <si>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</si>
  <si>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</si>
  <si>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</si>
  <si>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</si>
  <si>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</si>
  <si>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</si>
  <si>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</si>
  <si>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⑦专业拓展课</t>
  </si>
  <si>
    <t>素质拓展</t>
  </si>
  <si>
    <t>总计</t>
  </si>
  <si>
    <t>(①+⑤+⑥)/总学时</t>
  </si>
  <si>
    <t>(⑤+⑥+⑦)/总学时</t>
  </si>
  <si>
    <t>注：④实践性教学环节包括实验实训、实习、毕业设计、社会实践；公共基础课学时（①+⑤+⑥）不低于总学时的25%；实践性教学学时原则上不低于总学时的50%；各类选修课（⑤+⑥+⑦）累计学时不低于总学时的10%。</t>
  </si>
  <si>
    <t>0300526</t>
  </si>
  <si>
    <t>电工基础</t>
  </si>
  <si>
    <t>智能控制学院</t>
    <phoneticPr fontId="30" type="noConversion"/>
  </si>
  <si>
    <t>050030</t>
  </si>
  <si>
    <t>工程制图</t>
  </si>
  <si>
    <t>机械与交通学院</t>
  </si>
  <si>
    <r>
      <rPr>
        <sz val="10"/>
        <rFont val="宋体"/>
        <family val="3"/>
        <charset val="134"/>
      </rPr>
      <t>+2</t>
    </r>
    <phoneticPr fontId="30" type="noConversion"/>
  </si>
  <si>
    <t>0300042</t>
    <phoneticPr fontId="30" type="noConversion"/>
  </si>
  <si>
    <t>电机及电气控制</t>
    <phoneticPr fontId="30" type="noConversion"/>
  </si>
  <si>
    <t>B</t>
    <phoneticPr fontId="30" type="noConversion"/>
  </si>
  <si>
    <t>智能控制学院</t>
  </si>
  <si>
    <t>+3</t>
    <phoneticPr fontId="30" type="noConversion"/>
  </si>
  <si>
    <t>030075</t>
  </si>
  <si>
    <t>气压传动与控制技术</t>
  </si>
  <si>
    <t>030113</t>
    <phoneticPr fontId="30" type="noConversion"/>
  </si>
  <si>
    <t>电气设计与绘图</t>
  </si>
  <si>
    <t>+3</t>
    <phoneticPr fontId="30" type="noConversion"/>
  </si>
  <si>
    <t>电子线路装调</t>
    <phoneticPr fontId="30" type="noConversion"/>
  </si>
  <si>
    <t>+2</t>
    <phoneticPr fontId="30" type="noConversion"/>
  </si>
  <si>
    <t>030164</t>
    <phoneticPr fontId="30" type="noConversion"/>
  </si>
  <si>
    <t>自动检测与传感器应用</t>
    <phoneticPr fontId="30" type="noConversion"/>
  </si>
  <si>
    <t>030139</t>
    <phoneticPr fontId="30" type="noConversion"/>
  </si>
  <si>
    <t>电气线路装调</t>
    <phoneticPr fontId="30" type="noConversion"/>
  </si>
  <si>
    <t>0300192</t>
    <phoneticPr fontId="30" type="noConversion"/>
  </si>
  <si>
    <t>PLC系统编程与维护（西门子）</t>
    <phoneticPr fontId="30" type="noConversion"/>
  </si>
  <si>
    <r>
      <rPr>
        <sz val="10"/>
        <rFont val="宋体"/>
        <family val="3"/>
        <charset val="134"/>
      </rPr>
      <t>+3</t>
    </r>
    <phoneticPr fontId="30" type="noConversion"/>
  </si>
  <si>
    <t>0300460</t>
    <phoneticPr fontId="30" type="noConversion"/>
  </si>
  <si>
    <t>机器视觉编程与应用</t>
    <phoneticPr fontId="30" type="noConversion"/>
  </si>
  <si>
    <t>030082</t>
  </si>
  <si>
    <t>工业机器人操作与维护</t>
    <phoneticPr fontId="30" type="noConversion"/>
  </si>
  <si>
    <r>
      <t>+</t>
    </r>
    <r>
      <rPr>
        <sz val="10"/>
        <rFont val="宋体"/>
        <family val="3"/>
        <charset val="134"/>
      </rPr>
      <t>3</t>
    </r>
    <phoneticPr fontId="30" type="noConversion"/>
  </si>
  <si>
    <t>030083</t>
  </si>
  <si>
    <t>智能产线装调与维护</t>
  </si>
  <si>
    <t>工厂供配电</t>
    <phoneticPr fontId="30" type="noConversion"/>
  </si>
  <si>
    <t>0300350</t>
  </si>
  <si>
    <t>运动与伺服控制技术</t>
    <phoneticPr fontId="30" type="noConversion"/>
  </si>
  <si>
    <t>030043</t>
    <phoneticPr fontId="30" type="noConversion"/>
  </si>
  <si>
    <t>考试</t>
    <phoneticPr fontId="30" type="noConversion"/>
  </si>
  <si>
    <t>组态监控与规划设计</t>
    <phoneticPr fontId="30" type="noConversion"/>
  </si>
  <si>
    <t>工业自动化系统集成</t>
    <phoneticPr fontId="30" type="noConversion"/>
  </si>
  <si>
    <t>电工基础实训</t>
    <phoneticPr fontId="30" type="noConversion"/>
  </si>
  <si>
    <t>C</t>
    <phoneticPr fontId="30" type="noConversion"/>
  </si>
  <si>
    <t>+1</t>
    <phoneticPr fontId="30" type="noConversion"/>
  </si>
  <si>
    <t>金工实习</t>
    <phoneticPr fontId="30" type="noConversion"/>
  </si>
  <si>
    <t>智能生产线数字化设计与仿真</t>
    <phoneticPr fontId="30" type="noConversion"/>
  </si>
  <si>
    <t>选修课</t>
    <phoneticPr fontId="30" type="noConversion"/>
  </si>
  <si>
    <t>B</t>
    <phoneticPr fontId="30" type="noConversion"/>
  </si>
  <si>
    <t>智能控制学院</t>
    <phoneticPr fontId="30" type="noConversion"/>
  </si>
  <si>
    <t>考查</t>
    <phoneticPr fontId="30" type="noConversion"/>
  </si>
  <si>
    <t>工业网络及智能控制技术</t>
    <phoneticPr fontId="30" type="noConversion"/>
  </si>
  <si>
    <t>机器学习</t>
    <phoneticPr fontId="30" type="noConversion"/>
  </si>
  <si>
    <t>030086</t>
    <phoneticPr fontId="30" type="noConversion"/>
  </si>
  <si>
    <t>精益生产</t>
    <phoneticPr fontId="30" type="noConversion"/>
  </si>
  <si>
    <t>选修课</t>
    <phoneticPr fontId="30" type="noConversion"/>
  </si>
  <si>
    <t>A</t>
    <phoneticPr fontId="30" type="noConversion"/>
  </si>
  <si>
    <t>考查</t>
    <phoneticPr fontId="30" type="noConversion"/>
  </si>
  <si>
    <t>线上</t>
    <phoneticPr fontId="30" type="noConversion"/>
  </si>
  <si>
    <t>其他学时24（线上）</t>
  </si>
  <si>
    <t>含其他学时12（线上）</t>
  </si>
  <si>
    <t>信息工程学院</t>
    <phoneticPr fontId="30" type="noConversion"/>
  </si>
  <si>
    <t>工程数学</t>
    <phoneticPr fontId="30" type="noConversion"/>
  </si>
  <si>
    <t>2024级  电气自动化技术专业3+2 教学进程表</t>
    <phoneticPr fontId="30" type="noConversion"/>
  </si>
  <si>
    <t>智能控制学院</t>
    <phoneticPr fontId="30" type="noConversion"/>
  </si>
  <si>
    <t>模拟电子技术</t>
    <phoneticPr fontId="30" type="noConversion"/>
  </si>
  <si>
    <t>大学物理</t>
    <phoneticPr fontId="30" type="noConversion"/>
  </si>
  <si>
    <t>数字电子技术</t>
    <phoneticPr fontId="30" type="noConversion"/>
  </si>
  <si>
    <t>自动化专业英语</t>
    <phoneticPr fontId="30" type="noConversion"/>
  </si>
  <si>
    <t>030091</t>
  </si>
  <si>
    <t>大学英语3</t>
    <phoneticPr fontId="30" type="noConversion"/>
  </si>
  <si>
    <t>自动控制原理</t>
    <phoneticPr fontId="30" type="noConversion"/>
  </si>
  <si>
    <t>电力电子技术</t>
    <phoneticPr fontId="30" type="noConversion"/>
  </si>
  <si>
    <t>顶岗实习-专科</t>
    <phoneticPr fontId="30" type="noConversion"/>
  </si>
  <si>
    <t>毕业设计-专科</t>
    <phoneticPr fontId="30" type="noConversion"/>
  </si>
  <si>
    <t>概率论与数理统计</t>
    <phoneticPr fontId="30" type="noConversion"/>
  </si>
  <si>
    <t>考查</t>
    <phoneticPr fontId="30" type="noConversion"/>
  </si>
  <si>
    <t>文献检索</t>
    <phoneticPr fontId="30" type="noConversion"/>
  </si>
  <si>
    <t>+15</t>
    <phoneticPr fontId="30" type="noConversion"/>
  </si>
  <si>
    <t>+2</t>
    <phoneticPr fontId="30" type="noConversion"/>
  </si>
  <si>
    <t>程序设计基础-C</t>
    <phoneticPr fontId="30" type="noConversion"/>
  </si>
  <si>
    <t>人工智能应用</t>
    <phoneticPr fontId="30" type="noConversion"/>
  </si>
  <si>
    <t>自动控制原理课程设计</t>
    <phoneticPr fontId="30" type="noConversion"/>
  </si>
  <si>
    <t>单片机应用技术</t>
    <phoneticPr fontId="30" type="noConversion"/>
  </si>
  <si>
    <t>单片机应用技术课程设计</t>
    <phoneticPr fontId="30" type="noConversion"/>
  </si>
  <si>
    <t>电气控制技术课程设计</t>
    <phoneticPr fontId="30" type="noConversion"/>
  </si>
  <si>
    <t>企业实践</t>
    <phoneticPr fontId="30" type="noConversion"/>
  </si>
  <si>
    <t>计算机控制技术</t>
    <phoneticPr fontId="30" type="noConversion"/>
  </si>
  <si>
    <t>计算机控制技术课程设计</t>
    <phoneticPr fontId="30" type="noConversion"/>
  </si>
  <si>
    <t>数学建模</t>
    <phoneticPr fontId="30" type="noConversion"/>
  </si>
  <si>
    <t>C</t>
    <phoneticPr fontId="30" type="noConversion"/>
  </si>
  <si>
    <t>电气控制与PLC</t>
    <phoneticPr fontId="30" type="noConversion"/>
  </si>
  <si>
    <t>+2</t>
    <phoneticPr fontId="30" type="noConversion"/>
  </si>
  <si>
    <t>+2</t>
    <phoneticPr fontId="30" type="noConversion"/>
  </si>
  <si>
    <t>电子CAD</t>
    <phoneticPr fontId="30" type="noConversion"/>
  </si>
  <si>
    <t>+8</t>
    <phoneticPr fontId="30" type="noConversion"/>
  </si>
  <si>
    <t>周学时18，常工院教师参与</t>
    <phoneticPr fontId="30" type="noConversion"/>
  </si>
  <si>
    <t>常工院教师兼课</t>
    <phoneticPr fontId="30" type="noConversion"/>
  </si>
  <si>
    <t>常工院教师兼课</t>
    <phoneticPr fontId="30" type="noConversion"/>
  </si>
  <si>
    <t>控制系统设计与仿真/MES系统应用</t>
    <phoneticPr fontId="30" type="noConversion"/>
  </si>
  <si>
    <t>毕业设计-本科</t>
    <phoneticPr fontId="30" type="noConversion"/>
  </si>
  <si>
    <r>
      <t>招生对象：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>“三校生”</t>
    </r>
    <r>
      <rPr>
        <sz val="9"/>
        <color theme="1"/>
        <rFont val="Wingdings 2"/>
        <family val="1"/>
        <charset val="2"/>
      </rPr>
      <t>¢</t>
    </r>
    <r>
      <rPr>
        <sz val="9"/>
        <color theme="1"/>
        <rFont val="宋体"/>
        <family val="3"/>
        <charset val="134"/>
      </rPr>
      <t xml:space="preserve"> 普通高中生</t>
    </r>
    <r>
      <rPr>
        <sz val="9"/>
        <color theme="1"/>
        <rFont val="Wingdings 2"/>
        <family val="1"/>
        <charset val="2"/>
      </rPr>
      <t>¢</t>
    </r>
    <r>
      <rPr>
        <sz val="9"/>
        <color theme="1"/>
        <rFont val="宋体"/>
        <family val="3"/>
        <charset val="134"/>
      </rPr>
      <t xml:space="preserve"> 3+2分段培养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3+3分段培养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社招 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>其他__________</t>
    </r>
    <phoneticPr fontId="30" type="noConversion"/>
  </si>
  <si>
    <t>电气控制与PLC应用2</t>
    <phoneticPr fontId="30" type="noConversion"/>
  </si>
  <si>
    <t>电气控制与PLC应用1</t>
    <phoneticPr fontId="30" type="noConversion"/>
  </si>
  <si>
    <t>程序设计基础(C语言)</t>
    <phoneticPr fontId="30" type="noConversion"/>
  </si>
  <si>
    <t>工业网络及智能控制技术</t>
    <phoneticPr fontId="30" type="noConversion"/>
  </si>
  <si>
    <t>工业机器人控制与应用</t>
    <phoneticPr fontId="30" type="noConversion"/>
  </si>
  <si>
    <t>智能产线应用技术</t>
    <phoneticPr fontId="30" type="noConversion"/>
  </si>
  <si>
    <t>电路分析</t>
    <phoneticPr fontId="30" type="noConversion"/>
  </si>
  <si>
    <t>电子技术课程设计</t>
    <phoneticPr fontId="30" type="noConversion"/>
  </si>
  <si>
    <t>考工实习</t>
    <phoneticPr fontId="30" type="noConversion"/>
  </si>
  <si>
    <t>电子线路CAD实践</t>
    <phoneticPr fontId="30" type="noConversion"/>
  </si>
  <si>
    <t>电工实习</t>
    <phoneticPr fontId="30" type="noConversion"/>
  </si>
  <si>
    <t>专业综合设计与实践</t>
    <phoneticPr fontId="30" type="noConversion"/>
  </si>
  <si>
    <t>信息技术</t>
    <phoneticPr fontId="30" type="noConversion"/>
  </si>
  <si>
    <t>B</t>
    <phoneticPr fontId="30" type="noConversion"/>
  </si>
  <si>
    <t>智能控制学院</t>
    <phoneticPr fontId="30" type="noConversion"/>
  </si>
  <si>
    <t>+3</t>
    <phoneticPr fontId="30" type="noConversion"/>
  </si>
  <si>
    <t>MES系统应用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</si>
</sst>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0_);[Red]\(0\)"/>
    <numFmt numFmtId="178" formatCode="0.0_ "/>
    <numFmt numFmtId="179" formatCode="0_ "/>
    <numFmt numFmtId="180" formatCode="0.0%"/>
  </numFmts>
  <fonts count="31">
    <font>
      <sz val="11"/>
      <color theme="1"/>
      <name val="等线"/>
      <charset val="134"/>
      <scheme val="minor"/>
    </font>
    <font>
      <sz val="11"/>
      <color rgb="FF00B05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rgb="FF00B050"/>
      <name val="宋体"/>
      <family val="3"/>
      <charset val="134"/>
    </font>
    <font>
      <sz val="10"/>
      <name val="宋体"/>
      <family val="3"/>
      <charset val="134"/>
    </font>
    <font>
      <sz val="10"/>
      <color rgb="FF00B05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00B05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8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Wingdings 2"/>
      <family val="1"/>
      <charset val="2"/>
    </font>
    <font>
      <b/>
      <vertAlign val="superscript"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</cellStyleXfs>
  <cellXfs count="2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3" applyFont="1">
      <alignment vertical="center"/>
    </xf>
    <xf numFmtId="0" fontId="3" fillId="0" borderId="0" xfId="3" applyFont="1" applyFill="1">
      <alignment vertical="center"/>
    </xf>
    <xf numFmtId="0" fontId="1" fillId="0" borderId="0" xfId="3" applyFont="1">
      <alignment vertical="center"/>
    </xf>
    <xf numFmtId="0" fontId="3" fillId="0" borderId="0" xfId="3" applyFont="1">
      <alignment vertical="center"/>
    </xf>
    <xf numFmtId="49" fontId="29" fillId="0" borderId="0" xfId="3" applyNumberFormat="1" applyAlignment="1">
      <alignment horizontal="center" vertical="center"/>
    </xf>
    <xf numFmtId="0" fontId="29" fillId="0" borderId="0" xfId="3" applyAlignment="1">
      <alignment horizontal="center" vertical="center"/>
    </xf>
    <xf numFmtId="0" fontId="29" fillId="0" borderId="0" xfId="3" applyAlignment="1">
      <alignment horizontal="center" vertical="center" wrapText="1"/>
    </xf>
    <xf numFmtId="176" fontId="29" fillId="0" borderId="0" xfId="3" applyNumberFormat="1" applyAlignment="1">
      <alignment horizontal="center" vertical="center"/>
    </xf>
    <xf numFmtId="0" fontId="29" fillId="0" borderId="0" xfId="3">
      <alignment vertical="center"/>
    </xf>
    <xf numFmtId="0" fontId="4" fillId="0" borderId="0" xfId="3" applyFont="1" applyAlignment="1">
      <alignment horizontal="center" vertical="top"/>
    </xf>
    <xf numFmtId="0" fontId="4" fillId="0" borderId="0" xfId="3" applyFont="1" applyAlignment="1">
      <alignment horizontal="left" vertical="top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49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top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7" fillId="0" borderId="0" xfId="3" applyFont="1" applyAlignment="1">
      <alignment horizontal="left" vertical="center"/>
    </xf>
    <xf numFmtId="49" fontId="9" fillId="0" borderId="0" xfId="3" applyNumberFormat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49" fontId="10" fillId="0" borderId="0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49" fontId="12" fillId="0" borderId="0" xfId="3" applyNumberFormat="1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49" fontId="14" fillId="0" borderId="0" xfId="3" applyNumberFormat="1" applyFont="1" applyBorder="1" applyAlignment="1">
      <alignment horizontal="center" vertical="center" wrapText="1"/>
    </xf>
    <xf numFmtId="49" fontId="13" fillId="0" borderId="0" xfId="3" applyNumberFormat="1" applyFont="1" applyBorder="1" applyAlignment="1">
      <alignment horizontal="center" vertical="center" wrapText="1"/>
    </xf>
    <xf numFmtId="49" fontId="13" fillId="0" borderId="4" xfId="3" applyNumberFormat="1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177" fontId="13" fillId="0" borderId="4" xfId="3" applyNumberFormat="1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 wrapText="1"/>
    </xf>
    <xf numFmtId="177" fontId="13" fillId="0" borderId="4" xfId="3" applyNumberFormat="1" applyFont="1" applyBorder="1" applyAlignment="1">
      <alignment horizontal="center" vertical="center" wrapText="1"/>
    </xf>
    <xf numFmtId="49" fontId="13" fillId="0" borderId="0" xfId="3" applyNumberFormat="1" applyFont="1" applyFill="1" applyBorder="1" applyAlignment="1">
      <alignment horizontal="center" vertical="center" wrapText="1"/>
    </xf>
    <xf numFmtId="49" fontId="12" fillId="0" borderId="0" xfId="3" applyNumberFormat="1" applyFont="1" applyBorder="1" applyAlignment="1">
      <alignment horizontal="center" vertical="center"/>
    </xf>
    <xf numFmtId="49" fontId="15" fillId="0" borderId="0" xfId="3" applyNumberFormat="1" applyFont="1" applyBorder="1" applyAlignment="1">
      <alignment horizontal="center" vertical="center"/>
    </xf>
    <xf numFmtId="49" fontId="13" fillId="0" borderId="4" xfId="3" applyNumberFormat="1" applyFont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 wrapText="1"/>
    </xf>
    <xf numFmtId="49" fontId="13" fillId="0" borderId="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6" fontId="9" fillId="0" borderId="0" xfId="3" applyNumberFormat="1" applyFont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176" fontId="13" fillId="0" borderId="4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/>
    </xf>
    <xf numFmtId="178" fontId="13" fillId="0" borderId="4" xfId="3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176" fontId="13" fillId="0" borderId="4" xfId="3" applyNumberFormat="1" applyFont="1" applyBorder="1" applyAlignment="1">
      <alignment horizontal="center" vertical="center"/>
    </xf>
    <xf numFmtId="176" fontId="10" fillId="0" borderId="4" xfId="3" applyNumberFormat="1" applyFont="1" applyBorder="1" applyAlignment="1">
      <alignment horizontal="center" vertical="center"/>
    </xf>
    <xf numFmtId="177" fontId="10" fillId="0" borderId="4" xfId="3" applyNumberFormat="1" applyFont="1" applyBorder="1" applyAlignment="1">
      <alignment horizontal="center" vertical="center"/>
    </xf>
    <xf numFmtId="179" fontId="13" fillId="0" borderId="4" xfId="3" applyNumberFormat="1" applyFont="1" applyBorder="1" applyAlignment="1">
      <alignment horizontal="center" vertical="center" wrapText="1"/>
    </xf>
    <xf numFmtId="179" fontId="13" fillId="0" borderId="4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 wrapText="1"/>
    </xf>
    <xf numFmtId="177" fontId="13" fillId="0" borderId="10" xfId="3" applyNumberFormat="1" applyFont="1" applyBorder="1" applyAlignment="1">
      <alignment horizontal="center" vertical="center"/>
    </xf>
    <xf numFmtId="0" fontId="18" fillId="0" borderId="0" xfId="3" applyFont="1">
      <alignment vertical="center"/>
    </xf>
    <xf numFmtId="0" fontId="19" fillId="0" borderId="0" xfId="3" applyFont="1">
      <alignment vertical="center"/>
    </xf>
    <xf numFmtId="0" fontId="13" fillId="0" borderId="10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 wrapText="1"/>
    </xf>
    <xf numFmtId="177" fontId="13" fillId="0" borderId="10" xfId="3" applyNumberFormat="1" applyFont="1" applyBorder="1" applyAlignment="1">
      <alignment horizontal="center" vertical="center" wrapText="1"/>
    </xf>
    <xf numFmtId="0" fontId="9" fillId="0" borderId="0" xfId="3" applyFont="1">
      <alignment vertical="center"/>
    </xf>
    <xf numFmtId="0" fontId="20" fillId="0" borderId="0" xfId="3" applyFont="1">
      <alignment vertical="center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21" fillId="3" borderId="4" xfId="3" applyFont="1" applyFill="1" applyBorder="1" applyAlignment="1">
      <alignment horizontal="center" vertical="center" wrapText="1"/>
    </xf>
    <xf numFmtId="179" fontId="21" fillId="3" borderId="4" xfId="3" applyNumberFormat="1" applyFont="1" applyFill="1" applyBorder="1" applyAlignment="1">
      <alignment horizontal="center" vertical="center" wrapText="1"/>
    </xf>
    <xf numFmtId="49" fontId="10" fillId="3" borderId="10" xfId="3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4" fillId="0" borderId="4" xfId="3" applyNumberFormat="1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180" fontId="4" fillId="0" borderId="4" xfId="1" applyNumberFormat="1" applyFont="1" applyFill="1" applyBorder="1" applyAlignment="1" applyProtection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/>
    </xf>
    <xf numFmtId="177" fontId="4" fillId="0" borderId="4" xfId="3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9" fontId="22" fillId="0" borderId="12" xfId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23" fillId="0" borderId="0" xfId="3" applyNumberFormat="1" applyFont="1" applyAlignment="1">
      <alignment horizontal="center" vertical="center"/>
    </xf>
    <xf numFmtId="180" fontId="20" fillId="4" borderId="0" xfId="1" applyNumberFormat="1" applyFont="1" applyFill="1" applyBorder="1" applyAlignment="1" applyProtection="1">
      <alignment horizontal="center" vertical="center"/>
    </xf>
    <xf numFmtId="176" fontId="9" fillId="0" borderId="12" xfId="3" applyNumberFormat="1" applyFont="1" applyBorder="1" applyAlignment="1">
      <alignment horizontal="center" vertical="center"/>
    </xf>
    <xf numFmtId="176" fontId="13" fillId="0" borderId="0" xfId="3" applyNumberFormat="1" applyFont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13" fillId="3" borderId="3" xfId="3" applyFont="1" applyFill="1" applyBorder="1" applyAlignment="1">
      <alignment horizontal="center" vertical="center" wrapText="1"/>
    </xf>
    <xf numFmtId="177" fontId="13" fillId="3" borderId="4" xfId="3" applyNumberFormat="1" applyFont="1" applyFill="1" applyBorder="1" applyAlignment="1">
      <alignment horizontal="center" vertical="center"/>
    </xf>
    <xf numFmtId="177" fontId="13" fillId="3" borderId="4" xfId="3" applyNumberFormat="1" applyFont="1" applyFill="1" applyBorder="1" applyAlignment="1">
      <alignment vertical="center"/>
    </xf>
    <xf numFmtId="49" fontId="13" fillId="3" borderId="11" xfId="3" applyNumberFormat="1" applyFont="1" applyFill="1" applyBorder="1" applyAlignment="1">
      <alignment horizontal="center" vertical="center"/>
    </xf>
    <xf numFmtId="177" fontId="13" fillId="3" borderId="12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10" fillId="3" borderId="10" xfId="3" applyFont="1" applyFill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/>
    </xf>
    <xf numFmtId="177" fontId="13" fillId="3" borderId="10" xfId="3" applyNumberFormat="1" applyFont="1" applyFill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177" fontId="13" fillId="3" borderId="16" xfId="3" applyNumberFormat="1" applyFont="1" applyFill="1" applyBorder="1" applyAlignment="1">
      <alignment horizontal="center" vertical="center"/>
    </xf>
    <xf numFmtId="0" fontId="13" fillId="0" borderId="4" xfId="3" quotePrefix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3" fillId="3" borderId="4" xfId="3" applyFont="1" applyFill="1" applyBorder="1" applyAlignment="1">
      <alignment horizontal="center" vertical="center" wrapText="1"/>
    </xf>
    <xf numFmtId="177" fontId="13" fillId="0" borderId="4" xfId="3" quotePrefix="1" applyNumberFormat="1" applyFont="1" applyBorder="1" applyAlignment="1">
      <alignment horizontal="center" vertical="center"/>
    </xf>
    <xf numFmtId="0" fontId="13" fillId="0" borderId="4" xfId="3" applyFont="1" applyBorder="1" applyAlignment="1">
      <alignment vertical="center" wrapText="1"/>
    </xf>
    <xf numFmtId="177" fontId="13" fillId="0" borderId="0" xfId="3" applyNumberFormat="1" applyFont="1" applyBorder="1" applyAlignment="1">
      <alignment horizontal="center" vertical="center"/>
    </xf>
    <xf numFmtId="0" fontId="13" fillId="4" borderId="4" xfId="3" applyFont="1" applyFill="1" applyBorder="1" applyAlignment="1">
      <alignment vertical="center" wrapText="1"/>
    </xf>
    <xf numFmtId="49" fontId="13" fillId="0" borderId="17" xfId="3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/>
    </xf>
    <xf numFmtId="176" fontId="18" fillId="0" borderId="4" xfId="3" applyNumberFormat="1" applyFont="1" applyBorder="1" applyAlignment="1">
      <alignment horizontal="center" vertical="center"/>
    </xf>
    <xf numFmtId="0" fontId="25" fillId="0" borderId="0" xfId="3" applyFont="1">
      <alignment vertical="center"/>
    </xf>
    <xf numFmtId="177" fontId="10" fillId="0" borderId="4" xfId="3" applyNumberFormat="1" applyFont="1" applyBorder="1" applyAlignment="1">
      <alignment horizontal="center" vertical="center" wrapText="1"/>
    </xf>
    <xf numFmtId="176" fontId="4" fillId="0" borderId="10" xfId="3" applyNumberFormat="1" applyFont="1" applyBorder="1" applyAlignment="1">
      <alignment horizontal="center" vertical="center"/>
    </xf>
    <xf numFmtId="176" fontId="4" fillId="0" borderId="4" xfId="3" applyNumberFormat="1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 wrapText="1"/>
    </xf>
    <xf numFmtId="177" fontId="13" fillId="0" borderId="5" xfId="3" applyNumberFormat="1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/>
    </xf>
    <xf numFmtId="0" fontId="13" fillId="3" borderId="3" xfId="3" applyFont="1" applyFill="1" applyBorder="1" applyAlignment="1">
      <alignment horizontal="center" vertical="center" wrapText="1"/>
    </xf>
    <xf numFmtId="177" fontId="13" fillId="3" borderId="10" xfId="3" applyNumberFormat="1" applyFont="1" applyFill="1" applyBorder="1" applyAlignment="1">
      <alignment horizontal="center" vertical="center"/>
    </xf>
    <xf numFmtId="0" fontId="13" fillId="0" borderId="3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177" fontId="13" fillId="0" borderId="5" xfId="3" applyNumberFormat="1" applyFont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13" fillId="4" borderId="4" xfId="3" applyFont="1" applyFill="1" applyBorder="1" applyAlignment="1">
      <alignment horizontal="center" vertical="center" wrapText="1"/>
    </xf>
    <xf numFmtId="177" fontId="13" fillId="3" borderId="20" xfId="3" applyNumberFormat="1" applyFont="1" applyFill="1" applyBorder="1" applyAlignment="1">
      <alignment vertical="center"/>
    </xf>
    <xf numFmtId="0" fontId="9" fillId="0" borderId="20" xfId="3" applyFont="1" applyBorder="1" applyAlignment="1">
      <alignment horizontal="center" vertical="center"/>
    </xf>
    <xf numFmtId="177" fontId="13" fillId="3" borderId="20" xfId="3" applyNumberFormat="1" applyFont="1" applyFill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3" borderId="3" xfId="3" applyFont="1" applyFill="1" applyBorder="1" applyAlignment="1">
      <alignment horizontal="center" vertical="center" wrapText="1"/>
    </xf>
    <xf numFmtId="177" fontId="13" fillId="3" borderId="10" xfId="3" applyNumberFormat="1" applyFont="1" applyFill="1" applyBorder="1" applyAlignment="1">
      <alignment horizontal="center" vertical="center"/>
    </xf>
    <xf numFmtId="0" fontId="13" fillId="0" borderId="3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22" fillId="4" borderId="4" xfId="3" applyFont="1" applyFill="1" applyBorder="1" applyAlignment="1">
      <alignment vertical="center" wrapText="1"/>
    </xf>
    <xf numFmtId="49" fontId="13" fillId="5" borderId="4" xfId="3" applyNumberFormat="1" applyFont="1" applyFill="1" applyBorder="1" applyAlignment="1">
      <alignment horizontal="center" vertical="center" wrapText="1"/>
    </xf>
    <xf numFmtId="0" fontId="13" fillId="5" borderId="4" xfId="3" applyFont="1" applyFill="1" applyBorder="1" applyAlignment="1">
      <alignment horizontal="center" vertical="center" wrapText="1"/>
    </xf>
    <xf numFmtId="49" fontId="13" fillId="0" borderId="4" xfId="3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21" fillId="3" borderId="4" xfId="3" applyFont="1" applyFill="1" applyBorder="1" applyAlignment="1">
      <alignment horizontal="center" vertical="center" wrapText="1"/>
    </xf>
    <xf numFmtId="177" fontId="13" fillId="0" borderId="5" xfId="3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25" fillId="0" borderId="0" xfId="0" applyFont="1">
      <alignment vertical="center"/>
    </xf>
    <xf numFmtId="176" fontId="9" fillId="0" borderId="4" xfId="3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177" fontId="13" fillId="4" borderId="4" xfId="3" applyNumberFormat="1" applyFont="1" applyFill="1" applyBorder="1" applyAlignment="1">
      <alignment horizontal="center" vertical="center"/>
    </xf>
    <xf numFmtId="0" fontId="13" fillId="7" borderId="4" xfId="3" applyFont="1" applyFill="1" applyBorder="1" applyAlignment="1">
      <alignment horizontal="center" vertical="center" wrapText="1"/>
    </xf>
    <xf numFmtId="49" fontId="13" fillId="7" borderId="4" xfId="3" applyNumberFormat="1" applyFont="1" applyFill="1" applyBorder="1" applyAlignment="1">
      <alignment horizontal="center" vertical="center" wrapText="1"/>
    </xf>
    <xf numFmtId="0" fontId="22" fillId="4" borderId="4" xfId="3" applyFont="1" applyFill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49" fontId="22" fillId="0" borderId="4" xfId="3" applyNumberFormat="1" applyFont="1" applyBorder="1" applyAlignment="1">
      <alignment horizontal="center" vertical="center"/>
    </xf>
    <xf numFmtId="177" fontId="22" fillId="0" borderId="4" xfId="3" applyNumberFormat="1" applyFont="1" applyBorder="1" applyAlignment="1">
      <alignment horizontal="center" vertical="center"/>
    </xf>
    <xf numFmtId="176" fontId="22" fillId="0" borderId="4" xfId="3" applyNumberFormat="1" applyFont="1" applyBorder="1" applyAlignment="1">
      <alignment horizontal="center" vertical="center" wrapText="1"/>
    </xf>
    <xf numFmtId="49" fontId="5" fillId="0" borderId="4" xfId="3" applyNumberFormat="1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0" borderId="18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177" fontId="13" fillId="0" borderId="5" xfId="3" applyNumberFormat="1" applyFont="1" applyBorder="1" applyAlignment="1">
      <alignment horizontal="center" vertical="center" wrapText="1"/>
    </xf>
    <xf numFmtId="177" fontId="13" fillId="0" borderId="8" xfId="3" applyNumberFormat="1" applyFont="1" applyBorder="1" applyAlignment="1">
      <alignment horizontal="center" vertical="center" wrapText="1"/>
    </xf>
    <xf numFmtId="177" fontId="13" fillId="0" borderId="6" xfId="3" applyNumberFormat="1" applyFont="1" applyBorder="1" applyAlignment="1">
      <alignment horizontal="center" vertical="center" wrapText="1"/>
    </xf>
    <xf numFmtId="176" fontId="11" fillId="0" borderId="2" xfId="3" applyNumberFormat="1" applyFont="1" applyBorder="1" applyAlignment="1">
      <alignment horizontal="center" vertical="center" wrapText="1"/>
    </xf>
    <xf numFmtId="176" fontId="11" fillId="0" borderId="4" xfId="3" applyNumberFormat="1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3" borderId="3" xfId="3" applyFont="1" applyFill="1" applyBorder="1" applyAlignment="1">
      <alignment horizontal="center" vertical="center" wrapText="1"/>
    </xf>
    <xf numFmtId="177" fontId="13" fillId="3" borderId="10" xfId="3" applyNumberFormat="1" applyFont="1" applyFill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49" fontId="13" fillId="0" borderId="13" xfId="3" applyNumberFormat="1" applyFont="1" applyBorder="1" applyAlignment="1">
      <alignment horizontal="center" vertical="center"/>
    </xf>
    <xf numFmtId="49" fontId="13" fillId="0" borderId="14" xfId="3" applyNumberFormat="1" applyFont="1" applyBorder="1" applyAlignment="1">
      <alignment horizontal="center" vertical="center"/>
    </xf>
    <xf numFmtId="49" fontId="13" fillId="0" borderId="15" xfId="3" applyNumberFormat="1" applyFont="1" applyBorder="1" applyAlignment="1">
      <alignment horizontal="center" vertical="center"/>
    </xf>
    <xf numFmtId="49" fontId="11" fillId="0" borderId="2" xfId="3" applyNumberFormat="1" applyFont="1" applyBorder="1" applyAlignment="1">
      <alignment horizontal="center" vertical="center" wrapText="1"/>
    </xf>
    <xf numFmtId="49" fontId="11" fillId="0" borderId="4" xfId="3" applyNumberFormat="1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49" fontId="10" fillId="2" borderId="1" xfId="3" applyNumberFormat="1" applyFont="1" applyFill="1" applyBorder="1" applyAlignment="1">
      <alignment horizontal="center" vertical="center"/>
    </xf>
    <xf numFmtId="49" fontId="10" fillId="2" borderId="2" xfId="3" applyNumberFormat="1" applyFont="1" applyFill="1" applyBorder="1" applyAlignment="1">
      <alignment horizontal="center" vertical="center"/>
    </xf>
    <xf numFmtId="49" fontId="10" fillId="2" borderId="9" xfId="3" applyNumberFormat="1" applyFont="1" applyFill="1" applyBorder="1" applyAlignment="1">
      <alignment horizontal="center" vertical="center"/>
    </xf>
    <xf numFmtId="49" fontId="10" fillId="2" borderId="18" xfId="3" applyNumberFormat="1" applyFont="1" applyFill="1" applyBorder="1" applyAlignment="1">
      <alignment horizontal="center" vertical="center"/>
    </xf>
    <xf numFmtId="0" fontId="21" fillId="3" borderId="3" xfId="3" applyFont="1" applyFill="1" applyBorder="1" applyAlignment="1">
      <alignment horizontal="center" vertical="center" wrapText="1"/>
    </xf>
    <xf numFmtId="0" fontId="21" fillId="3" borderId="4" xfId="3" applyFont="1" applyFill="1" applyBorder="1" applyAlignment="1">
      <alignment horizontal="center" vertical="center" wrapText="1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15"/>
  <sheetViews>
    <sheetView showGridLines="0" tabSelected="1" topLeftCell="A64" zoomScale="130" zoomScaleNormal="130" workbookViewId="0">
      <selection activeCell="D97" sqref="D97"/>
    </sheetView>
  </sheetViews>
  <sheetFormatPr defaultColWidth="9" defaultRowHeight="13.8"/>
  <cols>
    <col min="1" max="1" width="5.21875" style="6" customWidth="1"/>
    <col min="2" max="2" width="13.109375" style="6" customWidth="1"/>
    <col min="3" max="3" width="9.6640625" style="7" customWidth="1"/>
    <col min="4" max="4" width="22.33203125" style="7" customWidth="1"/>
    <col min="5" max="5" width="7.5546875" style="7" customWidth="1"/>
    <col min="6" max="6" width="6.77734375" style="7" customWidth="1"/>
    <col min="7" max="7" width="15.33203125" style="8" customWidth="1"/>
    <col min="8" max="8" width="5.5546875" style="6" customWidth="1"/>
    <col min="9" max="9" width="8.44140625" style="9" customWidth="1"/>
    <col min="10" max="10" width="8.6640625" style="7" customWidth="1"/>
    <col min="11" max="11" width="7.88671875" style="7" customWidth="1"/>
    <col min="12" max="12" width="9.44140625" style="7" customWidth="1"/>
    <col min="13" max="13" width="7.6640625" style="7" customWidth="1"/>
    <col min="14" max="14" width="7.109375" style="7" customWidth="1"/>
    <col min="15" max="15" width="6.88671875" style="7" customWidth="1"/>
    <col min="16" max="17" width="6.33203125" style="7" customWidth="1"/>
    <col min="18" max="18" width="5.5546875" style="7" customWidth="1"/>
    <col min="19" max="19" width="6.5546875" style="7" customWidth="1"/>
    <col min="20" max="20" width="7.33203125" style="7" customWidth="1"/>
    <col min="21" max="22" width="5.5546875" style="7" customWidth="1"/>
    <col min="23" max="23" width="21.77734375" style="10" customWidth="1"/>
    <col min="24" max="253" width="9" style="10"/>
    <col min="254" max="254" width="1.33203125" style="10" customWidth="1"/>
    <col min="255" max="255" width="3.77734375" style="10" customWidth="1"/>
    <col min="256" max="256" width="21.44140625" style="10" customWidth="1"/>
    <col min="257" max="257" width="9.109375" style="10" customWidth="1"/>
    <col min="258" max="258" width="10.88671875" style="10" customWidth="1"/>
    <col min="259" max="259" width="8.21875" style="10" customWidth="1"/>
    <col min="260" max="260" width="4.88671875" style="10" customWidth="1"/>
    <col min="261" max="261" width="12.88671875" style="10" customWidth="1"/>
    <col min="262" max="262" width="6.6640625" style="10" customWidth="1"/>
    <col min="263" max="263" width="4.77734375" style="10" customWidth="1"/>
    <col min="264" max="264" width="5.109375" style="10" customWidth="1"/>
    <col min="265" max="265" width="5.77734375" style="10" customWidth="1"/>
    <col min="266" max="267" width="8.77734375" style="10" customWidth="1"/>
    <col min="268" max="268" width="6.77734375" style="10" customWidth="1"/>
    <col min="269" max="509" width="9" style="10"/>
    <col min="510" max="510" width="1.33203125" style="10" customWidth="1"/>
    <col min="511" max="511" width="3.77734375" style="10" customWidth="1"/>
    <col min="512" max="512" width="21.44140625" style="10" customWidth="1"/>
    <col min="513" max="513" width="9.109375" style="10" customWidth="1"/>
    <col min="514" max="514" width="10.88671875" style="10" customWidth="1"/>
    <col min="515" max="515" width="8.21875" style="10" customWidth="1"/>
    <col min="516" max="516" width="4.88671875" style="10" customWidth="1"/>
    <col min="517" max="517" width="12.88671875" style="10" customWidth="1"/>
    <col min="518" max="518" width="6.6640625" style="10" customWidth="1"/>
    <col min="519" max="519" width="4.77734375" style="10" customWidth="1"/>
    <col min="520" max="520" width="5.109375" style="10" customWidth="1"/>
    <col min="521" max="521" width="5.77734375" style="10" customWidth="1"/>
    <col min="522" max="523" width="8.77734375" style="10" customWidth="1"/>
    <col min="524" max="524" width="6.77734375" style="10" customWidth="1"/>
    <col min="525" max="765" width="9" style="10"/>
    <col min="766" max="766" width="1.33203125" style="10" customWidth="1"/>
    <col min="767" max="767" width="3.77734375" style="10" customWidth="1"/>
    <col min="768" max="768" width="21.44140625" style="10" customWidth="1"/>
    <col min="769" max="769" width="9.109375" style="10" customWidth="1"/>
    <col min="770" max="770" width="10.88671875" style="10" customWidth="1"/>
    <col min="771" max="771" width="8.21875" style="10" customWidth="1"/>
    <col min="772" max="772" width="4.88671875" style="10" customWidth="1"/>
    <col min="773" max="773" width="12.88671875" style="10" customWidth="1"/>
    <col min="774" max="774" width="6.6640625" style="10" customWidth="1"/>
    <col min="775" max="775" width="4.77734375" style="10" customWidth="1"/>
    <col min="776" max="776" width="5.109375" style="10" customWidth="1"/>
    <col min="777" max="777" width="5.77734375" style="10" customWidth="1"/>
    <col min="778" max="779" width="8.77734375" style="10" customWidth="1"/>
    <col min="780" max="780" width="6.77734375" style="10" customWidth="1"/>
    <col min="781" max="1021" width="9" style="10"/>
    <col min="1022" max="1022" width="1.33203125" style="10" customWidth="1"/>
    <col min="1023" max="1023" width="3.77734375" style="10" customWidth="1"/>
    <col min="1024" max="1024" width="21.44140625" style="10" customWidth="1"/>
    <col min="1025" max="1025" width="9.109375" style="10" customWidth="1"/>
    <col min="1026" max="1026" width="10.88671875" style="10" customWidth="1"/>
    <col min="1027" max="1027" width="8.21875" style="10" customWidth="1"/>
    <col min="1028" max="1028" width="4.88671875" style="10" customWidth="1"/>
    <col min="1029" max="1029" width="12.88671875" style="10" customWidth="1"/>
    <col min="1030" max="1030" width="6.6640625" style="10" customWidth="1"/>
    <col min="1031" max="1031" width="4.77734375" style="10" customWidth="1"/>
    <col min="1032" max="1032" width="5.109375" style="10" customWidth="1"/>
    <col min="1033" max="1033" width="5.77734375" style="10" customWidth="1"/>
    <col min="1034" max="1035" width="8.77734375" style="10" customWidth="1"/>
    <col min="1036" max="1036" width="6.77734375" style="10" customWidth="1"/>
    <col min="1037" max="1277" width="9" style="10"/>
    <col min="1278" max="1278" width="1.33203125" style="10" customWidth="1"/>
    <col min="1279" max="1279" width="3.77734375" style="10" customWidth="1"/>
    <col min="1280" max="1280" width="21.44140625" style="10" customWidth="1"/>
    <col min="1281" max="1281" width="9.109375" style="10" customWidth="1"/>
    <col min="1282" max="1282" width="10.88671875" style="10" customWidth="1"/>
    <col min="1283" max="1283" width="8.21875" style="10" customWidth="1"/>
    <col min="1284" max="1284" width="4.88671875" style="10" customWidth="1"/>
    <col min="1285" max="1285" width="12.88671875" style="10" customWidth="1"/>
    <col min="1286" max="1286" width="6.6640625" style="10" customWidth="1"/>
    <col min="1287" max="1287" width="4.77734375" style="10" customWidth="1"/>
    <col min="1288" max="1288" width="5.109375" style="10" customWidth="1"/>
    <col min="1289" max="1289" width="5.77734375" style="10" customWidth="1"/>
    <col min="1290" max="1291" width="8.77734375" style="10" customWidth="1"/>
    <col min="1292" max="1292" width="6.77734375" style="10" customWidth="1"/>
    <col min="1293" max="1533" width="9" style="10"/>
    <col min="1534" max="1534" width="1.33203125" style="10" customWidth="1"/>
    <col min="1535" max="1535" width="3.77734375" style="10" customWidth="1"/>
    <col min="1536" max="1536" width="21.44140625" style="10" customWidth="1"/>
    <col min="1537" max="1537" width="9.109375" style="10" customWidth="1"/>
    <col min="1538" max="1538" width="10.88671875" style="10" customWidth="1"/>
    <col min="1539" max="1539" width="8.21875" style="10" customWidth="1"/>
    <col min="1540" max="1540" width="4.88671875" style="10" customWidth="1"/>
    <col min="1541" max="1541" width="12.88671875" style="10" customWidth="1"/>
    <col min="1542" max="1542" width="6.6640625" style="10" customWidth="1"/>
    <col min="1543" max="1543" width="4.77734375" style="10" customWidth="1"/>
    <col min="1544" max="1544" width="5.109375" style="10" customWidth="1"/>
    <col min="1545" max="1545" width="5.77734375" style="10" customWidth="1"/>
    <col min="1546" max="1547" width="8.77734375" style="10" customWidth="1"/>
    <col min="1548" max="1548" width="6.77734375" style="10" customWidth="1"/>
    <col min="1549" max="1789" width="9" style="10"/>
    <col min="1790" max="1790" width="1.33203125" style="10" customWidth="1"/>
    <col min="1791" max="1791" width="3.77734375" style="10" customWidth="1"/>
    <col min="1792" max="1792" width="21.44140625" style="10" customWidth="1"/>
    <col min="1793" max="1793" width="9.109375" style="10" customWidth="1"/>
    <col min="1794" max="1794" width="10.88671875" style="10" customWidth="1"/>
    <col min="1795" max="1795" width="8.21875" style="10" customWidth="1"/>
    <col min="1796" max="1796" width="4.88671875" style="10" customWidth="1"/>
    <col min="1797" max="1797" width="12.88671875" style="10" customWidth="1"/>
    <col min="1798" max="1798" width="6.6640625" style="10" customWidth="1"/>
    <col min="1799" max="1799" width="4.77734375" style="10" customWidth="1"/>
    <col min="1800" max="1800" width="5.109375" style="10" customWidth="1"/>
    <col min="1801" max="1801" width="5.77734375" style="10" customWidth="1"/>
    <col min="1802" max="1803" width="8.77734375" style="10" customWidth="1"/>
    <col min="1804" max="1804" width="6.77734375" style="10" customWidth="1"/>
    <col min="1805" max="2045" width="9" style="10"/>
    <col min="2046" max="2046" width="1.33203125" style="10" customWidth="1"/>
    <col min="2047" max="2047" width="3.77734375" style="10" customWidth="1"/>
    <col min="2048" max="2048" width="21.44140625" style="10" customWidth="1"/>
    <col min="2049" max="2049" width="9.109375" style="10" customWidth="1"/>
    <col min="2050" max="2050" width="10.88671875" style="10" customWidth="1"/>
    <col min="2051" max="2051" width="8.21875" style="10" customWidth="1"/>
    <col min="2052" max="2052" width="4.88671875" style="10" customWidth="1"/>
    <col min="2053" max="2053" width="12.88671875" style="10" customWidth="1"/>
    <col min="2054" max="2054" width="6.6640625" style="10" customWidth="1"/>
    <col min="2055" max="2055" width="4.77734375" style="10" customWidth="1"/>
    <col min="2056" max="2056" width="5.109375" style="10" customWidth="1"/>
    <col min="2057" max="2057" width="5.77734375" style="10" customWidth="1"/>
    <col min="2058" max="2059" width="8.77734375" style="10" customWidth="1"/>
    <col min="2060" max="2060" width="6.77734375" style="10" customWidth="1"/>
    <col min="2061" max="2301" width="9" style="10"/>
    <col min="2302" max="2302" width="1.33203125" style="10" customWidth="1"/>
    <col min="2303" max="2303" width="3.77734375" style="10" customWidth="1"/>
    <col min="2304" max="2304" width="21.44140625" style="10" customWidth="1"/>
    <col min="2305" max="2305" width="9.109375" style="10" customWidth="1"/>
    <col min="2306" max="2306" width="10.88671875" style="10" customWidth="1"/>
    <col min="2307" max="2307" width="8.21875" style="10" customWidth="1"/>
    <col min="2308" max="2308" width="4.88671875" style="10" customWidth="1"/>
    <col min="2309" max="2309" width="12.88671875" style="10" customWidth="1"/>
    <col min="2310" max="2310" width="6.6640625" style="10" customWidth="1"/>
    <col min="2311" max="2311" width="4.77734375" style="10" customWidth="1"/>
    <col min="2312" max="2312" width="5.109375" style="10" customWidth="1"/>
    <col min="2313" max="2313" width="5.77734375" style="10" customWidth="1"/>
    <col min="2314" max="2315" width="8.77734375" style="10" customWidth="1"/>
    <col min="2316" max="2316" width="6.77734375" style="10" customWidth="1"/>
    <col min="2317" max="2557" width="9" style="10"/>
    <col min="2558" max="2558" width="1.33203125" style="10" customWidth="1"/>
    <col min="2559" max="2559" width="3.77734375" style="10" customWidth="1"/>
    <col min="2560" max="2560" width="21.44140625" style="10" customWidth="1"/>
    <col min="2561" max="2561" width="9.109375" style="10" customWidth="1"/>
    <col min="2562" max="2562" width="10.88671875" style="10" customWidth="1"/>
    <col min="2563" max="2563" width="8.21875" style="10" customWidth="1"/>
    <col min="2564" max="2564" width="4.88671875" style="10" customWidth="1"/>
    <col min="2565" max="2565" width="12.88671875" style="10" customWidth="1"/>
    <col min="2566" max="2566" width="6.6640625" style="10" customWidth="1"/>
    <col min="2567" max="2567" width="4.77734375" style="10" customWidth="1"/>
    <col min="2568" max="2568" width="5.109375" style="10" customWidth="1"/>
    <col min="2569" max="2569" width="5.77734375" style="10" customWidth="1"/>
    <col min="2570" max="2571" width="8.77734375" style="10" customWidth="1"/>
    <col min="2572" max="2572" width="6.77734375" style="10" customWidth="1"/>
    <col min="2573" max="2813" width="9" style="10"/>
    <col min="2814" max="2814" width="1.33203125" style="10" customWidth="1"/>
    <col min="2815" max="2815" width="3.77734375" style="10" customWidth="1"/>
    <col min="2816" max="2816" width="21.44140625" style="10" customWidth="1"/>
    <col min="2817" max="2817" width="9.109375" style="10" customWidth="1"/>
    <col min="2818" max="2818" width="10.88671875" style="10" customWidth="1"/>
    <col min="2819" max="2819" width="8.21875" style="10" customWidth="1"/>
    <col min="2820" max="2820" width="4.88671875" style="10" customWidth="1"/>
    <col min="2821" max="2821" width="12.88671875" style="10" customWidth="1"/>
    <col min="2822" max="2822" width="6.6640625" style="10" customWidth="1"/>
    <col min="2823" max="2823" width="4.77734375" style="10" customWidth="1"/>
    <col min="2824" max="2824" width="5.109375" style="10" customWidth="1"/>
    <col min="2825" max="2825" width="5.77734375" style="10" customWidth="1"/>
    <col min="2826" max="2827" width="8.77734375" style="10" customWidth="1"/>
    <col min="2828" max="2828" width="6.77734375" style="10" customWidth="1"/>
    <col min="2829" max="3069" width="9" style="10"/>
    <col min="3070" max="3070" width="1.33203125" style="10" customWidth="1"/>
    <col min="3071" max="3071" width="3.77734375" style="10" customWidth="1"/>
    <col min="3072" max="3072" width="21.44140625" style="10" customWidth="1"/>
    <col min="3073" max="3073" width="9.109375" style="10" customWidth="1"/>
    <col min="3074" max="3074" width="10.88671875" style="10" customWidth="1"/>
    <col min="3075" max="3075" width="8.21875" style="10" customWidth="1"/>
    <col min="3076" max="3076" width="4.88671875" style="10" customWidth="1"/>
    <col min="3077" max="3077" width="12.88671875" style="10" customWidth="1"/>
    <col min="3078" max="3078" width="6.6640625" style="10" customWidth="1"/>
    <col min="3079" max="3079" width="4.77734375" style="10" customWidth="1"/>
    <col min="3080" max="3080" width="5.109375" style="10" customWidth="1"/>
    <col min="3081" max="3081" width="5.77734375" style="10" customWidth="1"/>
    <col min="3082" max="3083" width="8.77734375" style="10" customWidth="1"/>
    <col min="3084" max="3084" width="6.77734375" style="10" customWidth="1"/>
    <col min="3085" max="3325" width="9" style="10"/>
    <col min="3326" max="3326" width="1.33203125" style="10" customWidth="1"/>
    <col min="3327" max="3327" width="3.77734375" style="10" customWidth="1"/>
    <col min="3328" max="3328" width="21.44140625" style="10" customWidth="1"/>
    <col min="3329" max="3329" width="9.109375" style="10" customWidth="1"/>
    <col min="3330" max="3330" width="10.88671875" style="10" customWidth="1"/>
    <col min="3331" max="3331" width="8.21875" style="10" customWidth="1"/>
    <col min="3332" max="3332" width="4.88671875" style="10" customWidth="1"/>
    <col min="3333" max="3333" width="12.88671875" style="10" customWidth="1"/>
    <col min="3334" max="3334" width="6.6640625" style="10" customWidth="1"/>
    <col min="3335" max="3335" width="4.77734375" style="10" customWidth="1"/>
    <col min="3336" max="3336" width="5.109375" style="10" customWidth="1"/>
    <col min="3337" max="3337" width="5.77734375" style="10" customWidth="1"/>
    <col min="3338" max="3339" width="8.77734375" style="10" customWidth="1"/>
    <col min="3340" max="3340" width="6.77734375" style="10" customWidth="1"/>
    <col min="3341" max="3581" width="9" style="10"/>
    <col min="3582" max="3582" width="1.33203125" style="10" customWidth="1"/>
    <col min="3583" max="3583" width="3.77734375" style="10" customWidth="1"/>
    <col min="3584" max="3584" width="21.44140625" style="10" customWidth="1"/>
    <col min="3585" max="3585" width="9.109375" style="10" customWidth="1"/>
    <col min="3586" max="3586" width="10.88671875" style="10" customWidth="1"/>
    <col min="3587" max="3587" width="8.21875" style="10" customWidth="1"/>
    <col min="3588" max="3588" width="4.88671875" style="10" customWidth="1"/>
    <col min="3589" max="3589" width="12.88671875" style="10" customWidth="1"/>
    <col min="3590" max="3590" width="6.6640625" style="10" customWidth="1"/>
    <col min="3591" max="3591" width="4.77734375" style="10" customWidth="1"/>
    <col min="3592" max="3592" width="5.109375" style="10" customWidth="1"/>
    <col min="3593" max="3593" width="5.77734375" style="10" customWidth="1"/>
    <col min="3594" max="3595" width="8.77734375" style="10" customWidth="1"/>
    <col min="3596" max="3596" width="6.77734375" style="10" customWidth="1"/>
    <col min="3597" max="3837" width="9" style="10"/>
    <col min="3838" max="3838" width="1.33203125" style="10" customWidth="1"/>
    <col min="3839" max="3839" width="3.77734375" style="10" customWidth="1"/>
    <col min="3840" max="3840" width="21.44140625" style="10" customWidth="1"/>
    <col min="3841" max="3841" width="9.109375" style="10" customWidth="1"/>
    <col min="3842" max="3842" width="10.88671875" style="10" customWidth="1"/>
    <col min="3843" max="3843" width="8.21875" style="10" customWidth="1"/>
    <col min="3844" max="3844" width="4.88671875" style="10" customWidth="1"/>
    <col min="3845" max="3845" width="12.88671875" style="10" customWidth="1"/>
    <col min="3846" max="3846" width="6.6640625" style="10" customWidth="1"/>
    <col min="3847" max="3847" width="4.77734375" style="10" customWidth="1"/>
    <col min="3848" max="3848" width="5.109375" style="10" customWidth="1"/>
    <col min="3849" max="3849" width="5.77734375" style="10" customWidth="1"/>
    <col min="3850" max="3851" width="8.77734375" style="10" customWidth="1"/>
    <col min="3852" max="3852" width="6.77734375" style="10" customWidth="1"/>
    <col min="3853" max="4093" width="9" style="10"/>
    <col min="4094" max="4094" width="1.33203125" style="10" customWidth="1"/>
    <col min="4095" max="4095" width="3.77734375" style="10" customWidth="1"/>
    <col min="4096" max="4096" width="21.44140625" style="10" customWidth="1"/>
    <col min="4097" max="4097" width="9.109375" style="10" customWidth="1"/>
    <col min="4098" max="4098" width="10.88671875" style="10" customWidth="1"/>
    <col min="4099" max="4099" width="8.21875" style="10" customWidth="1"/>
    <col min="4100" max="4100" width="4.88671875" style="10" customWidth="1"/>
    <col min="4101" max="4101" width="12.88671875" style="10" customWidth="1"/>
    <col min="4102" max="4102" width="6.6640625" style="10" customWidth="1"/>
    <col min="4103" max="4103" width="4.77734375" style="10" customWidth="1"/>
    <col min="4104" max="4104" width="5.109375" style="10" customWidth="1"/>
    <col min="4105" max="4105" width="5.77734375" style="10" customWidth="1"/>
    <col min="4106" max="4107" width="8.77734375" style="10" customWidth="1"/>
    <col min="4108" max="4108" width="6.77734375" style="10" customWidth="1"/>
    <col min="4109" max="4349" width="9" style="10"/>
    <col min="4350" max="4350" width="1.33203125" style="10" customWidth="1"/>
    <col min="4351" max="4351" width="3.77734375" style="10" customWidth="1"/>
    <col min="4352" max="4352" width="21.44140625" style="10" customWidth="1"/>
    <col min="4353" max="4353" width="9.109375" style="10" customWidth="1"/>
    <col min="4354" max="4354" width="10.88671875" style="10" customWidth="1"/>
    <col min="4355" max="4355" width="8.21875" style="10" customWidth="1"/>
    <col min="4356" max="4356" width="4.88671875" style="10" customWidth="1"/>
    <col min="4357" max="4357" width="12.88671875" style="10" customWidth="1"/>
    <col min="4358" max="4358" width="6.6640625" style="10" customWidth="1"/>
    <col min="4359" max="4359" width="4.77734375" style="10" customWidth="1"/>
    <col min="4360" max="4360" width="5.109375" style="10" customWidth="1"/>
    <col min="4361" max="4361" width="5.77734375" style="10" customWidth="1"/>
    <col min="4362" max="4363" width="8.77734375" style="10" customWidth="1"/>
    <col min="4364" max="4364" width="6.77734375" style="10" customWidth="1"/>
    <col min="4365" max="4605" width="9" style="10"/>
    <col min="4606" max="4606" width="1.33203125" style="10" customWidth="1"/>
    <col min="4607" max="4607" width="3.77734375" style="10" customWidth="1"/>
    <col min="4608" max="4608" width="21.44140625" style="10" customWidth="1"/>
    <col min="4609" max="4609" width="9.109375" style="10" customWidth="1"/>
    <col min="4610" max="4610" width="10.88671875" style="10" customWidth="1"/>
    <col min="4611" max="4611" width="8.21875" style="10" customWidth="1"/>
    <col min="4612" max="4612" width="4.88671875" style="10" customWidth="1"/>
    <col min="4613" max="4613" width="12.88671875" style="10" customWidth="1"/>
    <col min="4614" max="4614" width="6.6640625" style="10" customWidth="1"/>
    <col min="4615" max="4615" width="4.77734375" style="10" customWidth="1"/>
    <col min="4616" max="4616" width="5.109375" style="10" customWidth="1"/>
    <col min="4617" max="4617" width="5.77734375" style="10" customWidth="1"/>
    <col min="4618" max="4619" width="8.77734375" style="10" customWidth="1"/>
    <col min="4620" max="4620" width="6.77734375" style="10" customWidth="1"/>
    <col min="4621" max="4861" width="9" style="10"/>
    <col min="4862" max="4862" width="1.33203125" style="10" customWidth="1"/>
    <col min="4863" max="4863" width="3.77734375" style="10" customWidth="1"/>
    <col min="4864" max="4864" width="21.44140625" style="10" customWidth="1"/>
    <col min="4865" max="4865" width="9.109375" style="10" customWidth="1"/>
    <col min="4866" max="4866" width="10.88671875" style="10" customWidth="1"/>
    <col min="4867" max="4867" width="8.21875" style="10" customWidth="1"/>
    <col min="4868" max="4868" width="4.88671875" style="10" customWidth="1"/>
    <col min="4869" max="4869" width="12.88671875" style="10" customWidth="1"/>
    <col min="4870" max="4870" width="6.6640625" style="10" customWidth="1"/>
    <col min="4871" max="4871" width="4.77734375" style="10" customWidth="1"/>
    <col min="4872" max="4872" width="5.109375" style="10" customWidth="1"/>
    <col min="4873" max="4873" width="5.77734375" style="10" customWidth="1"/>
    <col min="4874" max="4875" width="8.77734375" style="10" customWidth="1"/>
    <col min="4876" max="4876" width="6.77734375" style="10" customWidth="1"/>
    <col min="4877" max="5117" width="9" style="10"/>
    <col min="5118" max="5118" width="1.33203125" style="10" customWidth="1"/>
    <col min="5119" max="5119" width="3.77734375" style="10" customWidth="1"/>
    <col min="5120" max="5120" width="21.44140625" style="10" customWidth="1"/>
    <col min="5121" max="5121" width="9.109375" style="10" customWidth="1"/>
    <col min="5122" max="5122" width="10.88671875" style="10" customWidth="1"/>
    <col min="5123" max="5123" width="8.21875" style="10" customWidth="1"/>
    <col min="5124" max="5124" width="4.88671875" style="10" customWidth="1"/>
    <col min="5125" max="5125" width="12.88671875" style="10" customWidth="1"/>
    <col min="5126" max="5126" width="6.6640625" style="10" customWidth="1"/>
    <col min="5127" max="5127" width="4.77734375" style="10" customWidth="1"/>
    <col min="5128" max="5128" width="5.109375" style="10" customWidth="1"/>
    <col min="5129" max="5129" width="5.77734375" style="10" customWidth="1"/>
    <col min="5130" max="5131" width="8.77734375" style="10" customWidth="1"/>
    <col min="5132" max="5132" width="6.77734375" style="10" customWidth="1"/>
    <col min="5133" max="5373" width="9" style="10"/>
    <col min="5374" max="5374" width="1.33203125" style="10" customWidth="1"/>
    <col min="5375" max="5375" width="3.77734375" style="10" customWidth="1"/>
    <col min="5376" max="5376" width="21.44140625" style="10" customWidth="1"/>
    <col min="5377" max="5377" width="9.109375" style="10" customWidth="1"/>
    <col min="5378" max="5378" width="10.88671875" style="10" customWidth="1"/>
    <col min="5379" max="5379" width="8.21875" style="10" customWidth="1"/>
    <col min="5380" max="5380" width="4.88671875" style="10" customWidth="1"/>
    <col min="5381" max="5381" width="12.88671875" style="10" customWidth="1"/>
    <col min="5382" max="5382" width="6.6640625" style="10" customWidth="1"/>
    <col min="5383" max="5383" width="4.77734375" style="10" customWidth="1"/>
    <col min="5384" max="5384" width="5.109375" style="10" customWidth="1"/>
    <col min="5385" max="5385" width="5.77734375" style="10" customWidth="1"/>
    <col min="5386" max="5387" width="8.77734375" style="10" customWidth="1"/>
    <col min="5388" max="5388" width="6.77734375" style="10" customWidth="1"/>
    <col min="5389" max="5629" width="9" style="10"/>
    <col min="5630" max="5630" width="1.33203125" style="10" customWidth="1"/>
    <col min="5631" max="5631" width="3.77734375" style="10" customWidth="1"/>
    <col min="5632" max="5632" width="21.44140625" style="10" customWidth="1"/>
    <col min="5633" max="5633" width="9.109375" style="10" customWidth="1"/>
    <col min="5634" max="5634" width="10.88671875" style="10" customWidth="1"/>
    <col min="5635" max="5635" width="8.21875" style="10" customWidth="1"/>
    <col min="5636" max="5636" width="4.88671875" style="10" customWidth="1"/>
    <col min="5637" max="5637" width="12.88671875" style="10" customWidth="1"/>
    <col min="5638" max="5638" width="6.6640625" style="10" customWidth="1"/>
    <col min="5639" max="5639" width="4.77734375" style="10" customWidth="1"/>
    <col min="5640" max="5640" width="5.109375" style="10" customWidth="1"/>
    <col min="5641" max="5641" width="5.77734375" style="10" customWidth="1"/>
    <col min="5642" max="5643" width="8.77734375" style="10" customWidth="1"/>
    <col min="5644" max="5644" width="6.77734375" style="10" customWidth="1"/>
    <col min="5645" max="5885" width="9" style="10"/>
    <col min="5886" max="5886" width="1.33203125" style="10" customWidth="1"/>
    <col min="5887" max="5887" width="3.77734375" style="10" customWidth="1"/>
    <col min="5888" max="5888" width="21.44140625" style="10" customWidth="1"/>
    <col min="5889" max="5889" width="9.109375" style="10" customWidth="1"/>
    <col min="5890" max="5890" width="10.88671875" style="10" customWidth="1"/>
    <col min="5891" max="5891" width="8.21875" style="10" customWidth="1"/>
    <col min="5892" max="5892" width="4.88671875" style="10" customWidth="1"/>
    <col min="5893" max="5893" width="12.88671875" style="10" customWidth="1"/>
    <col min="5894" max="5894" width="6.6640625" style="10" customWidth="1"/>
    <col min="5895" max="5895" width="4.77734375" style="10" customWidth="1"/>
    <col min="5896" max="5896" width="5.109375" style="10" customWidth="1"/>
    <col min="5897" max="5897" width="5.77734375" style="10" customWidth="1"/>
    <col min="5898" max="5899" width="8.77734375" style="10" customWidth="1"/>
    <col min="5900" max="5900" width="6.77734375" style="10" customWidth="1"/>
    <col min="5901" max="6141" width="9" style="10"/>
    <col min="6142" max="6142" width="1.33203125" style="10" customWidth="1"/>
    <col min="6143" max="6143" width="3.77734375" style="10" customWidth="1"/>
    <col min="6144" max="6144" width="21.44140625" style="10" customWidth="1"/>
    <col min="6145" max="6145" width="9.109375" style="10" customWidth="1"/>
    <col min="6146" max="6146" width="10.88671875" style="10" customWidth="1"/>
    <col min="6147" max="6147" width="8.21875" style="10" customWidth="1"/>
    <col min="6148" max="6148" width="4.88671875" style="10" customWidth="1"/>
    <col min="6149" max="6149" width="12.88671875" style="10" customWidth="1"/>
    <col min="6150" max="6150" width="6.6640625" style="10" customWidth="1"/>
    <col min="6151" max="6151" width="4.77734375" style="10" customWidth="1"/>
    <col min="6152" max="6152" width="5.109375" style="10" customWidth="1"/>
    <col min="6153" max="6153" width="5.77734375" style="10" customWidth="1"/>
    <col min="6154" max="6155" width="8.77734375" style="10" customWidth="1"/>
    <col min="6156" max="6156" width="6.77734375" style="10" customWidth="1"/>
    <col min="6157" max="6397" width="9" style="10"/>
    <col min="6398" max="6398" width="1.33203125" style="10" customWidth="1"/>
    <col min="6399" max="6399" width="3.77734375" style="10" customWidth="1"/>
    <col min="6400" max="6400" width="21.44140625" style="10" customWidth="1"/>
    <col min="6401" max="6401" width="9.109375" style="10" customWidth="1"/>
    <col min="6402" max="6402" width="10.88671875" style="10" customWidth="1"/>
    <col min="6403" max="6403" width="8.21875" style="10" customWidth="1"/>
    <col min="6404" max="6404" width="4.88671875" style="10" customWidth="1"/>
    <col min="6405" max="6405" width="12.88671875" style="10" customWidth="1"/>
    <col min="6406" max="6406" width="6.6640625" style="10" customWidth="1"/>
    <col min="6407" max="6407" width="4.77734375" style="10" customWidth="1"/>
    <col min="6408" max="6408" width="5.109375" style="10" customWidth="1"/>
    <col min="6409" max="6409" width="5.77734375" style="10" customWidth="1"/>
    <col min="6410" max="6411" width="8.77734375" style="10" customWidth="1"/>
    <col min="6412" max="6412" width="6.77734375" style="10" customWidth="1"/>
    <col min="6413" max="6653" width="9" style="10"/>
    <col min="6654" max="6654" width="1.33203125" style="10" customWidth="1"/>
    <col min="6655" max="6655" width="3.77734375" style="10" customWidth="1"/>
    <col min="6656" max="6656" width="21.44140625" style="10" customWidth="1"/>
    <col min="6657" max="6657" width="9.109375" style="10" customWidth="1"/>
    <col min="6658" max="6658" width="10.88671875" style="10" customWidth="1"/>
    <col min="6659" max="6659" width="8.21875" style="10" customWidth="1"/>
    <col min="6660" max="6660" width="4.88671875" style="10" customWidth="1"/>
    <col min="6661" max="6661" width="12.88671875" style="10" customWidth="1"/>
    <col min="6662" max="6662" width="6.6640625" style="10" customWidth="1"/>
    <col min="6663" max="6663" width="4.77734375" style="10" customWidth="1"/>
    <col min="6664" max="6664" width="5.109375" style="10" customWidth="1"/>
    <col min="6665" max="6665" width="5.77734375" style="10" customWidth="1"/>
    <col min="6666" max="6667" width="8.77734375" style="10" customWidth="1"/>
    <col min="6668" max="6668" width="6.77734375" style="10" customWidth="1"/>
    <col min="6669" max="6909" width="9" style="10"/>
    <col min="6910" max="6910" width="1.33203125" style="10" customWidth="1"/>
    <col min="6911" max="6911" width="3.77734375" style="10" customWidth="1"/>
    <col min="6912" max="6912" width="21.44140625" style="10" customWidth="1"/>
    <col min="6913" max="6913" width="9.109375" style="10" customWidth="1"/>
    <col min="6914" max="6914" width="10.88671875" style="10" customWidth="1"/>
    <col min="6915" max="6915" width="8.21875" style="10" customWidth="1"/>
    <col min="6916" max="6916" width="4.88671875" style="10" customWidth="1"/>
    <col min="6917" max="6917" width="12.88671875" style="10" customWidth="1"/>
    <col min="6918" max="6918" width="6.6640625" style="10" customWidth="1"/>
    <col min="6919" max="6919" width="4.77734375" style="10" customWidth="1"/>
    <col min="6920" max="6920" width="5.109375" style="10" customWidth="1"/>
    <col min="6921" max="6921" width="5.77734375" style="10" customWidth="1"/>
    <col min="6922" max="6923" width="8.77734375" style="10" customWidth="1"/>
    <col min="6924" max="6924" width="6.77734375" style="10" customWidth="1"/>
    <col min="6925" max="7165" width="9" style="10"/>
    <col min="7166" max="7166" width="1.33203125" style="10" customWidth="1"/>
    <col min="7167" max="7167" width="3.77734375" style="10" customWidth="1"/>
    <col min="7168" max="7168" width="21.44140625" style="10" customWidth="1"/>
    <col min="7169" max="7169" width="9.109375" style="10" customWidth="1"/>
    <col min="7170" max="7170" width="10.88671875" style="10" customWidth="1"/>
    <col min="7171" max="7171" width="8.21875" style="10" customWidth="1"/>
    <col min="7172" max="7172" width="4.88671875" style="10" customWidth="1"/>
    <col min="7173" max="7173" width="12.88671875" style="10" customWidth="1"/>
    <col min="7174" max="7174" width="6.6640625" style="10" customWidth="1"/>
    <col min="7175" max="7175" width="4.77734375" style="10" customWidth="1"/>
    <col min="7176" max="7176" width="5.109375" style="10" customWidth="1"/>
    <col min="7177" max="7177" width="5.77734375" style="10" customWidth="1"/>
    <col min="7178" max="7179" width="8.77734375" style="10" customWidth="1"/>
    <col min="7180" max="7180" width="6.77734375" style="10" customWidth="1"/>
    <col min="7181" max="7421" width="9" style="10"/>
    <col min="7422" max="7422" width="1.33203125" style="10" customWidth="1"/>
    <col min="7423" max="7423" width="3.77734375" style="10" customWidth="1"/>
    <col min="7424" max="7424" width="21.44140625" style="10" customWidth="1"/>
    <col min="7425" max="7425" width="9.109375" style="10" customWidth="1"/>
    <col min="7426" max="7426" width="10.88671875" style="10" customWidth="1"/>
    <col min="7427" max="7427" width="8.21875" style="10" customWidth="1"/>
    <col min="7428" max="7428" width="4.88671875" style="10" customWidth="1"/>
    <col min="7429" max="7429" width="12.88671875" style="10" customWidth="1"/>
    <col min="7430" max="7430" width="6.6640625" style="10" customWidth="1"/>
    <col min="7431" max="7431" width="4.77734375" style="10" customWidth="1"/>
    <col min="7432" max="7432" width="5.109375" style="10" customWidth="1"/>
    <col min="7433" max="7433" width="5.77734375" style="10" customWidth="1"/>
    <col min="7434" max="7435" width="8.77734375" style="10" customWidth="1"/>
    <col min="7436" max="7436" width="6.77734375" style="10" customWidth="1"/>
    <col min="7437" max="7677" width="9" style="10"/>
    <col min="7678" max="7678" width="1.33203125" style="10" customWidth="1"/>
    <col min="7679" max="7679" width="3.77734375" style="10" customWidth="1"/>
    <col min="7680" max="7680" width="21.44140625" style="10" customWidth="1"/>
    <col min="7681" max="7681" width="9.109375" style="10" customWidth="1"/>
    <col min="7682" max="7682" width="10.88671875" style="10" customWidth="1"/>
    <col min="7683" max="7683" width="8.21875" style="10" customWidth="1"/>
    <col min="7684" max="7684" width="4.88671875" style="10" customWidth="1"/>
    <col min="7685" max="7685" width="12.88671875" style="10" customWidth="1"/>
    <col min="7686" max="7686" width="6.6640625" style="10" customWidth="1"/>
    <col min="7687" max="7687" width="4.77734375" style="10" customWidth="1"/>
    <col min="7688" max="7688" width="5.109375" style="10" customWidth="1"/>
    <col min="7689" max="7689" width="5.77734375" style="10" customWidth="1"/>
    <col min="7690" max="7691" width="8.77734375" style="10" customWidth="1"/>
    <col min="7692" max="7692" width="6.77734375" style="10" customWidth="1"/>
    <col min="7693" max="7933" width="9" style="10"/>
    <col min="7934" max="7934" width="1.33203125" style="10" customWidth="1"/>
    <col min="7935" max="7935" width="3.77734375" style="10" customWidth="1"/>
    <col min="7936" max="7936" width="21.44140625" style="10" customWidth="1"/>
    <col min="7937" max="7937" width="9.109375" style="10" customWidth="1"/>
    <col min="7938" max="7938" width="10.88671875" style="10" customWidth="1"/>
    <col min="7939" max="7939" width="8.21875" style="10" customWidth="1"/>
    <col min="7940" max="7940" width="4.88671875" style="10" customWidth="1"/>
    <col min="7941" max="7941" width="12.88671875" style="10" customWidth="1"/>
    <col min="7942" max="7942" width="6.6640625" style="10" customWidth="1"/>
    <col min="7943" max="7943" width="4.77734375" style="10" customWidth="1"/>
    <col min="7944" max="7944" width="5.109375" style="10" customWidth="1"/>
    <col min="7945" max="7945" width="5.77734375" style="10" customWidth="1"/>
    <col min="7946" max="7947" width="8.77734375" style="10" customWidth="1"/>
    <col min="7948" max="7948" width="6.77734375" style="10" customWidth="1"/>
    <col min="7949" max="8189" width="9" style="10"/>
    <col min="8190" max="8190" width="1.33203125" style="10" customWidth="1"/>
    <col min="8191" max="8191" width="3.77734375" style="10" customWidth="1"/>
    <col min="8192" max="8192" width="21.44140625" style="10" customWidth="1"/>
    <col min="8193" max="8193" width="9.109375" style="10" customWidth="1"/>
    <col min="8194" max="8194" width="10.88671875" style="10" customWidth="1"/>
    <col min="8195" max="8195" width="8.21875" style="10" customWidth="1"/>
    <col min="8196" max="8196" width="4.88671875" style="10" customWidth="1"/>
    <col min="8197" max="8197" width="12.88671875" style="10" customWidth="1"/>
    <col min="8198" max="8198" width="6.6640625" style="10" customWidth="1"/>
    <col min="8199" max="8199" width="4.77734375" style="10" customWidth="1"/>
    <col min="8200" max="8200" width="5.109375" style="10" customWidth="1"/>
    <col min="8201" max="8201" width="5.77734375" style="10" customWidth="1"/>
    <col min="8202" max="8203" width="8.77734375" style="10" customWidth="1"/>
    <col min="8204" max="8204" width="6.77734375" style="10" customWidth="1"/>
    <col min="8205" max="8445" width="9" style="10"/>
    <col min="8446" max="8446" width="1.33203125" style="10" customWidth="1"/>
    <col min="8447" max="8447" width="3.77734375" style="10" customWidth="1"/>
    <col min="8448" max="8448" width="21.44140625" style="10" customWidth="1"/>
    <col min="8449" max="8449" width="9.109375" style="10" customWidth="1"/>
    <col min="8450" max="8450" width="10.88671875" style="10" customWidth="1"/>
    <col min="8451" max="8451" width="8.21875" style="10" customWidth="1"/>
    <col min="8452" max="8452" width="4.88671875" style="10" customWidth="1"/>
    <col min="8453" max="8453" width="12.88671875" style="10" customWidth="1"/>
    <col min="8454" max="8454" width="6.6640625" style="10" customWidth="1"/>
    <col min="8455" max="8455" width="4.77734375" style="10" customWidth="1"/>
    <col min="8456" max="8456" width="5.109375" style="10" customWidth="1"/>
    <col min="8457" max="8457" width="5.77734375" style="10" customWidth="1"/>
    <col min="8458" max="8459" width="8.77734375" style="10" customWidth="1"/>
    <col min="8460" max="8460" width="6.77734375" style="10" customWidth="1"/>
    <col min="8461" max="8701" width="9" style="10"/>
    <col min="8702" max="8702" width="1.33203125" style="10" customWidth="1"/>
    <col min="8703" max="8703" width="3.77734375" style="10" customWidth="1"/>
    <col min="8704" max="8704" width="21.44140625" style="10" customWidth="1"/>
    <col min="8705" max="8705" width="9.109375" style="10" customWidth="1"/>
    <col min="8706" max="8706" width="10.88671875" style="10" customWidth="1"/>
    <col min="8707" max="8707" width="8.21875" style="10" customWidth="1"/>
    <col min="8708" max="8708" width="4.88671875" style="10" customWidth="1"/>
    <col min="8709" max="8709" width="12.88671875" style="10" customWidth="1"/>
    <col min="8710" max="8710" width="6.6640625" style="10" customWidth="1"/>
    <col min="8711" max="8711" width="4.77734375" style="10" customWidth="1"/>
    <col min="8712" max="8712" width="5.109375" style="10" customWidth="1"/>
    <col min="8713" max="8713" width="5.77734375" style="10" customWidth="1"/>
    <col min="8714" max="8715" width="8.77734375" style="10" customWidth="1"/>
    <col min="8716" max="8716" width="6.77734375" style="10" customWidth="1"/>
    <col min="8717" max="8957" width="9" style="10"/>
    <col min="8958" max="8958" width="1.33203125" style="10" customWidth="1"/>
    <col min="8959" max="8959" width="3.77734375" style="10" customWidth="1"/>
    <col min="8960" max="8960" width="21.44140625" style="10" customWidth="1"/>
    <col min="8961" max="8961" width="9.109375" style="10" customWidth="1"/>
    <col min="8962" max="8962" width="10.88671875" style="10" customWidth="1"/>
    <col min="8963" max="8963" width="8.21875" style="10" customWidth="1"/>
    <col min="8964" max="8964" width="4.88671875" style="10" customWidth="1"/>
    <col min="8965" max="8965" width="12.88671875" style="10" customWidth="1"/>
    <col min="8966" max="8966" width="6.6640625" style="10" customWidth="1"/>
    <col min="8967" max="8967" width="4.77734375" style="10" customWidth="1"/>
    <col min="8968" max="8968" width="5.109375" style="10" customWidth="1"/>
    <col min="8969" max="8969" width="5.77734375" style="10" customWidth="1"/>
    <col min="8970" max="8971" width="8.77734375" style="10" customWidth="1"/>
    <col min="8972" max="8972" width="6.77734375" style="10" customWidth="1"/>
    <col min="8973" max="9213" width="9" style="10"/>
    <col min="9214" max="9214" width="1.33203125" style="10" customWidth="1"/>
    <col min="9215" max="9215" width="3.77734375" style="10" customWidth="1"/>
    <col min="9216" max="9216" width="21.44140625" style="10" customWidth="1"/>
    <col min="9217" max="9217" width="9.109375" style="10" customWidth="1"/>
    <col min="9218" max="9218" width="10.88671875" style="10" customWidth="1"/>
    <col min="9219" max="9219" width="8.21875" style="10" customWidth="1"/>
    <col min="9220" max="9220" width="4.88671875" style="10" customWidth="1"/>
    <col min="9221" max="9221" width="12.88671875" style="10" customWidth="1"/>
    <col min="9222" max="9222" width="6.6640625" style="10" customWidth="1"/>
    <col min="9223" max="9223" width="4.77734375" style="10" customWidth="1"/>
    <col min="9224" max="9224" width="5.109375" style="10" customWidth="1"/>
    <col min="9225" max="9225" width="5.77734375" style="10" customWidth="1"/>
    <col min="9226" max="9227" width="8.77734375" style="10" customWidth="1"/>
    <col min="9228" max="9228" width="6.77734375" style="10" customWidth="1"/>
    <col min="9229" max="9469" width="9" style="10"/>
    <col min="9470" max="9470" width="1.33203125" style="10" customWidth="1"/>
    <col min="9471" max="9471" width="3.77734375" style="10" customWidth="1"/>
    <col min="9472" max="9472" width="21.44140625" style="10" customWidth="1"/>
    <col min="9473" max="9473" width="9.109375" style="10" customWidth="1"/>
    <col min="9474" max="9474" width="10.88671875" style="10" customWidth="1"/>
    <col min="9475" max="9475" width="8.21875" style="10" customWidth="1"/>
    <col min="9476" max="9476" width="4.88671875" style="10" customWidth="1"/>
    <col min="9477" max="9477" width="12.88671875" style="10" customWidth="1"/>
    <col min="9478" max="9478" width="6.6640625" style="10" customWidth="1"/>
    <col min="9479" max="9479" width="4.77734375" style="10" customWidth="1"/>
    <col min="9480" max="9480" width="5.109375" style="10" customWidth="1"/>
    <col min="9481" max="9481" width="5.77734375" style="10" customWidth="1"/>
    <col min="9482" max="9483" width="8.77734375" style="10" customWidth="1"/>
    <col min="9484" max="9484" width="6.77734375" style="10" customWidth="1"/>
    <col min="9485" max="9725" width="9" style="10"/>
    <col min="9726" max="9726" width="1.33203125" style="10" customWidth="1"/>
    <col min="9727" max="9727" width="3.77734375" style="10" customWidth="1"/>
    <col min="9728" max="9728" width="21.44140625" style="10" customWidth="1"/>
    <col min="9729" max="9729" width="9.109375" style="10" customWidth="1"/>
    <col min="9730" max="9730" width="10.88671875" style="10" customWidth="1"/>
    <col min="9731" max="9731" width="8.21875" style="10" customWidth="1"/>
    <col min="9732" max="9732" width="4.88671875" style="10" customWidth="1"/>
    <col min="9733" max="9733" width="12.88671875" style="10" customWidth="1"/>
    <col min="9734" max="9734" width="6.6640625" style="10" customWidth="1"/>
    <col min="9735" max="9735" width="4.77734375" style="10" customWidth="1"/>
    <col min="9736" max="9736" width="5.109375" style="10" customWidth="1"/>
    <col min="9737" max="9737" width="5.77734375" style="10" customWidth="1"/>
    <col min="9738" max="9739" width="8.77734375" style="10" customWidth="1"/>
    <col min="9740" max="9740" width="6.77734375" style="10" customWidth="1"/>
    <col min="9741" max="9981" width="9" style="10"/>
    <col min="9982" max="9982" width="1.33203125" style="10" customWidth="1"/>
    <col min="9983" max="9983" width="3.77734375" style="10" customWidth="1"/>
    <col min="9984" max="9984" width="21.44140625" style="10" customWidth="1"/>
    <col min="9985" max="9985" width="9.109375" style="10" customWidth="1"/>
    <col min="9986" max="9986" width="10.88671875" style="10" customWidth="1"/>
    <col min="9987" max="9987" width="8.21875" style="10" customWidth="1"/>
    <col min="9988" max="9988" width="4.88671875" style="10" customWidth="1"/>
    <col min="9989" max="9989" width="12.88671875" style="10" customWidth="1"/>
    <col min="9990" max="9990" width="6.6640625" style="10" customWidth="1"/>
    <col min="9991" max="9991" width="4.77734375" style="10" customWidth="1"/>
    <col min="9992" max="9992" width="5.109375" style="10" customWidth="1"/>
    <col min="9993" max="9993" width="5.77734375" style="10" customWidth="1"/>
    <col min="9994" max="9995" width="8.77734375" style="10" customWidth="1"/>
    <col min="9996" max="9996" width="6.77734375" style="10" customWidth="1"/>
    <col min="9997" max="10237" width="9" style="10"/>
    <col min="10238" max="10238" width="1.33203125" style="10" customWidth="1"/>
    <col min="10239" max="10239" width="3.77734375" style="10" customWidth="1"/>
    <col min="10240" max="10240" width="21.44140625" style="10" customWidth="1"/>
    <col min="10241" max="10241" width="9.109375" style="10" customWidth="1"/>
    <col min="10242" max="10242" width="10.88671875" style="10" customWidth="1"/>
    <col min="10243" max="10243" width="8.21875" style="10" customWidth="1"/>
    <col min="10244" max="10244" width="4.88671875" style="10" customWidth="1"/>
    <col min="10245" max="10245" width="12.88671875" style="10" customWidth="1"/>
    <col min="10246" max="10246" width="6.6640625" style="10" customWidth="1"/>
    <col min="10247" max="10247" width="4.77734375" style="10" customWidth="1"/>
    <col min="10248" max="10248" width="5.109375" style="10" customWidth="1"/>
    <col min="10249" max="10249" width="5.77734375" style="10" customWidth="1"/>
    <col min="10250" max="10251" width="8.77734375" style="10" customWidth="1"/>
    <col min="10252" max="10252" width="6.77734375" style="10" customWidth="1"/>
    <col min="10253" max="10493" width="9" style="10"/>
    <col min="10494" max="10494" width="1.33203125" style="10" customWidth="1"/>
    <col min="10495" max="10495" width="3.77734375" style="10" customWidth="1"/>
    <col min="10496" max="10496" width="21.44140625" style="10" customWidth="1"/>
    <col min="10497" max="10497" width="9.109375" style="10" customWidth="1"/>
    <col min="10498" max="10498" width="10.88671875" style="10" customWidth="1"/>
    <col min="10499" max="10499" width="8.21875" style="10" customWidth="1"/>
    <col min="10500" max="10500" width="4.88671875" style="10" customWidth="1"/>
    <col min="10501" max="10501" width="12.88671875" style="10" customWidth="1"/>
    <col min="10502" max="10502" width="6.6640625" style="10" customWidth="1"/>
    <col min="10503" max="10503" width="4.77734375" style="10" customWidth="1"/>
    <col min="10504" max="10504" width="5.109375" style="10" customWidth="1"/>
    <col min="10505" max="10505" width="5.77734375" style="10" customWidth="1"/>
    <col min="10506" max="10507" width="8.77734375" style="10" customWidth="1"/>
    <col min="10508" max="10508" width="6.77734375" style="10" customWidth="1"/>
    <col min="10509" max="10749" width="9" style="10"/>
    <col min="10750" max="10750" width="1.33203125" style="10" customWidth="1"/>
    <col min="10751" max="10751" width="3.77734375" style="10" customWidth="1"/>
    <col min="10752" max="10752" width="21.44140625" style="10" customWidth="1"/>
    <col min="10753" max="10753" width="9.109375" style="10" customWidth="1"/>
    <col min="10754" max="10754" width="10.88671875" style="10" customWidth="1"/>
    <col min="10755" max="10755" width="8.21875" style="10" customWidth="1"/>
    <col min="10756" max="10756" width="4.88671875" style="10" customWidth="1"/>
    <col min="10757" max="10757" width="12.88671875" style="10" customWidth="1"/>
    <col min="10758" max="10758" width="6.6640625" style="10" customWidth="1"/>
    <col min="10759" max="10759" width="4.77734375" style="10" customWidth="1"/>
    <col min="10760" max="10760" width="5.109375" style="10" customWidth="1"/>
    <col min="10761" max="10761" width="5.77734375" style="10" customWidth="1"/>
    <col min="10762" max="10763" width="8.77734375" style="10" customWidth="1"/>
    <col min="10764" max="10764" width="6.77734375" style="10" customWidth="1"/>
    <col min="10765" max="11005" width="9" style="10"/>
    <col min="11006" max="11006" width="1.33203125" style="10" customWidth="1"/>
    <col min="11007" max="11007" width="3.77734375" style="10" customWidth="1"/>
    <col min="11008" max="11008" width="21.44140625" style="10" customWidth="1"/>
    <col min="11009" max="11009" width="9.109375" style="10" customWidth="1"/>
    <col min="11010" max="11010" width="10.88671875" style="10" customWidth="1"/>
    <col min="11011" max="11011" width="8.21875" style="10" customWidth="1"/>
    <col min="11012" max="11012" width="4.88671875" style="10" customWidth="1"/>
    <col min="11013" max="11013" width="12.88671875" style="10" customWidth="1"/>
    <col min="11014" max="11014" width="6.6640625" style="10" customWidth="1"/>
    <col min="11015" max="11015" width="4.77734375" style="10" customWidth="1"/>
    <col min="11016" max="11016" width="5.109375" style="10" customWidth="1"/>
    <col min="11017" max="11017" width="5.77734375" style="10" customWidth="1"/>
    <col min="11018" max="11019" width="8.77734375" style="10" customWidth="1"/>
    <col min="11020" max="11020" width="6.77734375" style="10" customWidth="1"/>
    <col min="11021" max="11261" width="9" style="10"/>
    <col min="11262" max="11262" width="1.33203125" style="10" customWidth="1"/>
    <col min="11263" max="11263" width="3.77734375" style="10" customWidth="1"/>
    <col min="11264" max="11264" width="21.44140625" style="10" customWidth="1"/>
    <col min="11265" max="11265" width="9.109375" style="10" customWidth="1"/>
    <col min="11266" max="11266" width="10.88671875" style="10" customWidth="1"/>
    <col min="11267" max="11267" width="8.21875" style="10" customWidth="1"/>
    <col min="11268" max="11268" width="4.88671875" style="10" customWidth="1"/>
    <col min="11269" max="11269" width="12.88671875" style="10" customWidth="1"/>
    <col min="11270" max="11270" width="6.6640625" style="10" customWidth="1"/>
    <col min="11271" max="11271" width="4.77734375" style="10" customWidth="1"/>
    <col min="11272" max="11272" width="5.109375" style="10" customWidth="1"/>
    <col min="11273" max="11273" width="5.77734375" style="10" customWidth="1"/>
    <col min="11274" max="11275" width="8.77734375" style="10" customWidth="1"/>
    <col min="11276" max="11276" width="6.77734375" style="10" customWidth="1"/>
    <col min="11277" max="11517" width="9" style="10"/>
    <col min="11518" max="11518" width="1.33203125" style="10" customWidth="1"/>
    <col min="11519" max="11519" width="3.77734375" style="10" customWidth="1"/>
    <col min="11520" max="11520" width="21.44140625" style="10" customWidth="1"/>
    <col min="11521" max="11521" width="9.109375" style="10" customWidth="1"/>
    <col min="11522" max="11522" width="10.88671875" style="10" customWidth="1"/>
    <col min="11523" max="11523" width="8.21875" style="10" customWidth="1"/>
    <col min="11524" max="11524" width="4.88671875" style="10" customWidth="1"/>
    <col min="11525" max="11525" width="12.88671875" style="10" customWidth="1"/>
    <col min="11526" max="11526" width="6.6640625" style="10" customWidth="1"/>
    <col min="11527" max="11527" width="4.77734375" style="10" customWidth="1"/>
    <col min="11528" max="11528" width="5.109375" style="10" customWidth="1"/>
    <col min="11529" max="11529" width="5.77734375" style="10" customWidth="1"/>
    <col min="11530" max="11531" width="8.77734375" style="10" customWidth="1"/>
    <col min="11532" max="11532" width="6.77734375" style="10" customWidth="1"/>
    <col min="11533" max="11773" width="9" style="10"/>
    <col min="11774" max="11774" width="1.33203125" style="10" customWidth="1"/>
    <col min="11775" max="11775" width="3.77734375" style="10" customWidth="1"/>
    <col min="11776" max="11776" width="21.44140625" style="10" customWidth="1"/>
    <col min="11777" max="11777" width="9.109375" style="10" customWidth="1"/>
    <col min="11778" max="11778" width="10.88671875" style="10" customWidth="1"/>
    <col min="11779" max="11779" width="8.21875" style="10" customWidth="1"/>
    <col min="11780" max="11780" width="4.88671875" style="10" customWidth="1"/>
    <col min="11781" max="11781" width="12.88671875" style="10" customWidth="1"/>
    <col min="11782" max="11782" width="6.6640625" style="10" customWidth="1"/>
    <col min="11783" max="11783" width="4.77734375" style="10" customWidth="1"/>
    <col min="11784" max="11784" width="5.109375" style="10" customWidth="1"/>
    <col min="11785" max="11785" width="5.77734375" style="10" customWidth="1"/>
    <col min="11786" max="11787" width="8.77734375" style="10" customWidth="1"/>
    <col min="11788" max="11788" width="6.77734375" style="10" customWidth="1"/>
    <col min="11789" max="12029" width="9" style="10"/>
    <col min="12030" max="12030" width="1.33203125" style="10" customWidth="1"/>
    <col min="12031" max="12031" width="3.77734375" style="10" customWidth="1"/>
    <col min="12032" max="12032" width="21.44140625" style="10" customWidth="1"/>
    <col min="12033" max="12033" width="9.109375" style="10" customWidth="1"/>
    <col min="12034" max="12034" width="10.88671875" style="10" customWidth="1"/>
    <col min="12035" max="12035" width="8.21875" style="10" customWidth="1"/>
    <col min="12036" max="12036" width="4.88671875" style="10" customWidth="1"/>
    <col min="12037" max="12037" width="12.88671875" style="10" customWidth="1"/>
    <col min="12038" max="12038" width="6.6640625" style="10" customWidth="1"/>
    <col min="12039" max="12039" width="4.77734375" style="10" customWidth="1"/>
    <col min="12040" max="12040" width="5.109375" style="10" customWidth="1"/>
    <col min="12041" max="12041" width="5.77734375" style="10" customWidth="1"/>
    <col min="12042" max="12043" width="8.77734375" style="10" customWidth="1"/>
    <col min="12044" max="12044" width="6.77734375" style="10" customWidth="1"/>
    <col min="12045" max="12285" width="9" style="10"/>
    <col min="12286" max="12286" width="1.33203125" style="10" customWidth="1"/>
    <col min="12287" max="12287" width="3.77734375" style="10" customWidth="1"/>
    <col min="12288" max="12288" width="21.44140625" style="10" customWidth="1"/>
    <col min="12289" max="12289" width="9.109375" style="10" customWidth="1"/>
    <col min="12290" max="12290" width="10.88671875" style="10" customWidth="1"/>
    <col min="12291" max="12291" width="8.21875" style="10" customWidth="1"/>
    <col min="12292" max="12292" width="4.88671875" style="10" customWidth="1"/>
    <col min="12293" max="12293" width="12.88671875" style="10" customWidth="1"/>
    <col min="12294" max="12294" width="6.6640625" style="10" customWidth="1"/>
    <col min="12295" max="12295" width="4.77734375" style="10" customWidth="1"/>
    <col min="12296" max="12296" width="5.109375" style="10" customWidth="1"/>
    <col min="12297" max="12297" width="5.77734375" style="10" customWidth="1"/>
    <col min="12298" max="12299" width="8.77734375" style="10" customWidth="1"/>
    <col min="12300" max="12300" width="6.77734375" style="10" customWidth="1"/>
    <col min="12301" max="12541" width="9" style="10"/>
    <col min="12542" max="12542" width="1.33203125" style="10" customWidth="1"/>
    <col min="12543" max="12543" width="3.77734375" style="10" customWidth="1"/>
    <col min="12544" max="12544" width="21.44140625" style="10" customWidth="1"/>
    <col min="12545" max="12545" width="9.109375" style="10" customWidth="1"/>
    <col min="12546" max="12546" width="10.88671875" style="10" customWidth="1"/>
    <col min="12547" max="12547" width="8.21875" style="10" customWidth="1"/>
    <col min="12548" max="12548" width="4.88671875" style="10" customWidth="1"/>
    <col min="12549" max="12549" width="12.88671875" style="10" customWidth="1"/>
    <col min="12550" max="12550" width="6.6640625" style="10" customWidth="1"/>
    <col min="12551" max="12551" width="4.77734375" style="10" customWidth="1"/>
    <col min="12552" max="12552" width="5.109375" style="10" customWidth="1"/>
    <col min="12553" max="12553" width="5.77734375" style="10" customWidth="1"/>
    <col min="12554" max="12555" width="8.77734375" style="10" customWidth="1"/>
    <col min="12556" max="12556" width="6.77734375" style="10" customWidth="1"/>
    <col min="12557" max="12797" width="9" style="10"/>
    <col min="12798" max="12798" width="1.33203125" style="10" customWidth="1"/>
    <col min="12799" max="12799" width="3.77734375" style="10" customWidth="1"/>
    <col min="12800" max="12800" width="21.44140625" style="10" customWidth="1"/>
    <col min="12801" max="12801" width="9.109375" style="10" customWidth="1"/>
    <col min="12802" max="12802" width="10.88671875" style="10" customWidth="1"/>
    <col min="12803" max="12803" width="8.21875" style="10" customWidth="1"/>
    <col min="12804" max="12804" width="4.88671875" style="10" customWidth="1"/>
    <col min="12805" max="12805" width="12.88671875" style="10" customWidth="1"/>
    <col min="12806" max="12806" width="6.6640625" style="10" customWidth="1"/>
    <col min="12807" max="12807" width="4.77734375" style="10" customWidth="1"/>
    <col min="12808" max="12808" width="5.109375" style="10" customWidth="1"/>
    <col min="12809" max="12809" width="5.77734375" style="10" customWidth="1"/>
    <col min="12810" max="12811" width="8.77734375" style="10" customWidth="1"/>
    <col min="12812" max="12812" width="6.77734375" style="10" customWidth="1"/>
    <col min="12813" max="13053" width="9" style="10"/>
    <col min="13054" max="13054" width="1.33203125" style="10" customWidth="1"/>
    <col min="13055" max="13055" width="3.77734375" style="10" customWidth="1"/>
    <col min="13056" max="13056" width="21.44140625" style="10" customWidth="1"/>
    <col min="13057" max="13057" width="9.109375" style="10" customWidth="1"/>
    <col min="13058" max="13058" width="10.88671875" style="10" customWidth="1"/>
    <col min="13059" max="13059" width="8.21875" style="10" customWidth="1"/>
    <col min="13060" max="13060" width="4.88671875" style="10" customWidth="1"/>
    <col min="13061" max="13061" width="12.88671875" style="10" customWidth="1"/>
    <col min="13062" max="13062" width="6.6640625" style="10" customWidth="1"/>
    <col min="13063" max="13063" width="4.77734375" style="10" customWidth="1"/>
    <col min="13064" max="13064" width="5.109375" style="10" customWidth="1"/>
    <col min="13065" max="13065" width="5.77734375" style="10" customWidth="1"/>
    <col min="13066" max="13067" width="8.77734375" style="10" customWidth="1"/>
    <col min="13068" max="13068" width="6.77734375" style="10" customWidth="1"/>
    <col min="13069" max="13309" width="9" style="10"/>
    <col min="13310" max="13310" width="1.33203125" style="10" customWidth="1"/>
    <col min="13311" max="13311" width="3.77734375" style="10" customWidth="1"/>
    <col min="13312" max="13312" width="21.44140625" style="10" customWidth="1"/>
    <col min="13313" max="13313" width="9.109375" style="10" customWidth="1"/>
    <col min="13314" max="13314" width="10.88671875" style="10" customWidth="1"/>
    <col min="13315" max="13315" width="8.21875" style="10" customWidth="1"/>
    <col min="13316" max="13316" width="4.88671875" style="10" customWidth="1"/>
    <col min="13317" max="13317" width="12.88671875" style="10" customWidth="1"/>
    <col min="13318" max="13318" width="6.6640625" style="10" customWidth="1"/>
    <col min="13319" max="13319" width="4.77734375" style="10" customWidth="1"/>
    <col min="13320" max="13320" width="5.109375" style="10" customWidth="1"/>
    <col min="13321" max="13321" width="5.77734375" style="10" customWidth="1"/>
    <col min="13322" max="13323" width="8.77734375" style="10" customWidth="1"/>
    <col min="13324" max="13324" width="6.77734375" style="10" customWidth="1"/>
    <col min="13325" max="13565" width="9" style="10"/>
    <col min="13566" max="13566" width="1.33203125" style="10" customWidth="1"/>
    <col min="13567" max="13567" width="3.77734375" style="10" customWidth="1"/>
    <col min="13568" max="13568" width="21.44140625" style="10" customWidth="1"/>
    <col min="13569" max="13569" width="9.109375" style="10" customWidth="1"/>
    <col min="13570" max="13570" width="10.88671875" style="10" customWidth="1"/>
    <col min="13571" max="13571" width="8.21875" style="10" customWidth="1"/>
    <col min="13572" max="13572" width="4.88671875" style="10" customWidth="1"/>
    <col min="13573" max="13573" width="12.88671875" style="10" customWidth="1"/>
    <col min="13574" max="13574" width="6.6640625" style="10" customWidth="1"/>
    <col min="13575" max="13575" width="4.77734375" style="10" customWidth="1"/>
    <col min="13576" max="13576" width="5.109375" style="10" customWidth="1"/>
    <col min="13577" max="13577" width="5.77734375" style="10" customWidth="1"/>
    <col min="13578" max="13579" width="8.77734375" style="10" customWidth="1"/>
    <col min="13580" max="13580" width="6.77734375" style="10" customWidth="1"/>
    <col min="13581" max="13821" width="9" style="10"/>
    <col min="13822" max="13822" width="1.33203125" style="10" customWidth="1"/>
    <col min="13823" max="13823" width="3.77734375" style="10" customWidth="1"/>
    <col min="13824" max="13824" width="21.44140625" style="10" customWidth="1"/>
    <col min="13825" max="13825" width="9.109375" style="10" customWidth="1"/>
    <col min="13826" max="13826" width="10.88671875" style="10" customWidth="1"/>
    <col min="13827" max="13827" width="8.21875" style="10" customWidth="1"/>
    <col min="13828" max="13828" width="4.88671875" style="10" customWidth="1"/>
    <col min="13829" max="13829" width="12.88671875" style="10" customWidth="1"/>
    <col min="13830" max="13830" width="6.6640625" style="10" customWidth="1"/>
    <col min="13831" max="13831" width="4.77734375" style="10" customWidth="1"/>
    <col min="13832" max="13832" width="5.109375" style="10" customWidth="1"/>
    <col min="13833" max="13833" width="5.77734375" style="10" customWidth="1"/>
    <col min="13834" max="13835" width="8.77734375" style="10" customWidth="1"/>
    <col min="13836" max="13836" width="6.77734375" style="10" customWidth="1"/>
    <col min="13837" max="14077" width="9" style="10"/>
    <col min="14078" max="14078" width="1.33203125" style="10" customWidth="1"/>
    <col min="14079" max="14079" width="3.77734375" style="10" customWidth="1"/>
    <col min="14080" max="14080" width="21.44140625" style="10" customWidth="1"/>
    <col min="14081" max="14081" width="9.109375" style="10" customWidth="1"/>
    <col min="14082" max="14082" width="10.88671875" style="10" customWidth="1"/>
    <col min="14083" max="14083" width="8.21875" style="10" customWidth="1"/>
    <col min="14084" max="14084" width="4.88671875" style="10" customWidth="1"/>
    <col min="14085" max="14085" width="12.88671875" style="10" customWidth="1"/>
    <col min="14086" max="14086" width="6.6640625" style="10" customWidth="1"/>
    <col min="14087" max="14087" width="4.77734375" style="10" customWidth="1"/>
    <col min="14088" max="14088" width="5.109375" style="10" customWidth="1"/>
    <col min="14089" max="14089" width="5.77734375" style="10" customWidth="1"/>
    <col min="14090" max="14091" width="8.77734375" style="10" customWidth="1"/>
    <col min="14092" max="14092" width="6.77734375" style="10" customWidth="1"/>
    <col min="14093" max="14333" width="9" style="10"/>
    <col min="14334" max="14334" width="1.33203125" style="10" customWidth="1"/>
    <col min="14335" max="14335" width="3.77734375" style="10" customWidth="1"/>
    <col min="14336" max="14336" width="21.44140625" style="10" customWidth="1"/>
    <col min="14337" max="14337" width="9.109375" style="10" customWidth="1"/>
    <col min="14338" max="14338" width="10.88671875" style="10" customWidth="1"/>
    <col min="14339" max="14339" width="8.21875" style="10" customWidth="1"/>
    <col min="14340" max="14340" width="4.88671875" style="10" customWidth="1"/>
    <col min="14341" max="14341" width="12.88671875" style="10" customWidth="1"/>
    <col min="14342" max="14342" width="6.6640625" style="10" customWidth="1"/>
    <col min="14343" max="14343" width="4.77734375" style="10" customWidth="1"/>
    <col min="14344" max="14344" width="5.109375" style="10" customWidth="1"/>
    <col min="14345" max="14345" width="5.77734375" style="10" customWidth="1"/>
    <col min="14346" max="14347" width="8.77734375" style="10" customWidth="1"/>
    <col min="14348" max="14348" width="6.77734375" style="10" customWidth="1"/>
    <col min="14349" max="14589" width="9" style="10"/>
    <col min="14590" max="14590" width="1.33203125" style="10" customWidth="1"/>
    <col min="14591" max="14591" width="3.77734375" style="10" customWidth="1"/>
    <col min="14592" max="14592" width="21.44140625" style="10" customWidth="1"/>
    <col min="14593" max="14593" width="9.109375" style="10" customWidth="1"/>
    <col min="14594" max="14594" width="10.88671875" style="10" customWidth="1"/>
    <col min="14595" max="14595" width="8.21875" style="10" customWidth="1"/>
    <col min="14596" max="14596" width="4.88671875" style="10" customWidth="1"/>
    <col min="14597" max="14597" width="12.88671875" style="10" customWidth="1"/>
    <col min="14598" max="14598" width="6.6640625" style="10" customWidth="1"/>
    <col min="14599" max="14599" width="4.77734375" style="10" customWidth="1"/>
    <col min="14600" max="14600" width="5.109375" style="10" customWidth="1"/>
    <col min="14601" max="14601" width="5.77734375" style="10" customWidth="1"/>
    <col min="14602" max="14603" width="8.77734375" style="10" customWidth="1"/>
    <col min="14604" max="14604" width="6.77734375" style="10" customWidth="1"/>
    <col min="14605" max="14845" width="9" style="10"/>
    <col min="14846" max="14846" width="1.33203125" style="10" customWidth="1"/>
    <col min="14847" max="14847" width="3.77734375" style="10" customWidth="1"/>
    <col min="14848" max="14848" width="21.44140625" style="10" customWidth="1"/>
    <col min="14849" max="14849" width="9.109375" style="10" customWidth="1"/>
    <col min="14850" max="14850" width="10.88671875" style="10" customWidth="1"/>
    <col min="14851" max="14851" width="8.21875" style="10" customWidth="1"/>
    <col min="14852" max="14852" width="4.88671875" style="10" customWidth="1"/>
    <col min="14853" max="14853" width="12.88671875" style="10" customWidth="1"/>
    <col min="14854" max="14854" width="6.6640625" style="10" customWidth="1"/>
    <col min="14855" max="14855" width="4.77734375" style="10" customWidth="1"/>
    <col min="14856" max="14856" width="5.109375" style="10" customWidth="1"/>
    <col min="14857" max="14857" width="5.77734375" style="10" customWidth="1"/>
    <col min="14858" max="14859" width="8.77734375" style="10" customWidth="1"/>
    <col min="14860" max="14860" width="6.77734375" style="10" customWidth="1"/>
    <col min="14861" max="15101" width="9" style="10"/>
    <col min="15102" max="15102" width="1.33203125" style="10" customWidth="1"/>
    <col min="15103" max="15103" width="3.77734375" style="10" customWidth="1"/>
    <col min="15104" max="15104" width="21.44140625" style="10" customWidth="1"/>
    <col min="15105" max="15105" width="9.109375" style="10" customWidth="1"/>
    <col min="15106" max="15106" width="10.88671875" style="10" customWidth="1"/>
    <col min="15107" max="15107" width="8.21875" style="10" customWidth="1"/>
    <col min="15108" max="15108" width="4.88671875" style="10" customWidth="1"/>
    <col min="15109" max="15109" width="12.88671875" style="10" customWidth="1"/>
    <col min="15110" max="15110" width="6.6640625" style="10" customWidth="1"/>
    <col min="15111" max="15111" width="4.77734375" style="10" customWidth="1"/>
    <col min="15112" max="15112" width="5.109375" style="10" customWidth="1"/>
    <col min="15113" max="15113" width="5.77734375" style="10" customWidth="1"/>
    <col min="15114" max="15115" width="8.77734375" style="10" customWidth="1"/>
    <col min="15116" max="15116" width="6.77734375" style="10" customWidth="1"/>
    <col min="15117" max="15357" width="9" style="10"/>
    <col min="15358" max="15358" width="1.33203125" style="10" customWidth="1"/>
    <col min="15359" max="15359" width="3.77734375" style="10" customWidth="1"/>
    <col min="15360" max="15360" width="21.44140625" style="10" customWidth="1"/>
    <col min="15361" max="15361" width="9.109375" style="10" customWidth="1"/>
    <col min="15362" max="15362" width="10.88671875" style="10" customWidth="1"/>
    <col min="15363" max="15363" width="8.21875" style="10" customWidth="1"/>
    <col min="15364" max="15364" width="4.88671875" style="10" customWidth="1"/>
    <col min="15365" max="15365" width="12.88671875" style="10" customWidth="1"/>
    <col min="15366" max="15366" width="6.6640625" style="10" customWidth="1"/>
    <col min="15367" max="15367" width="4.77734375" style="10" customWidth="1"/>
    <col min="15368" max="15368" width="5.109375" style="10" customWidth="1"/>
    <col min="15369" max="15369" width="5.77734375" style="10" customWidth="1"/>
    <col min="15370" max="15371" width="8.77734375" style="10" customWidth="1"/>
    <col min="15372" max="15372" width="6.77734375" style="10" customWidth="1"/>
    <col min="15373" max="15613" width="9" style="10"/>
    <col min="15614" max="15614" width="1.33203125" style="10" customWidth="1"/>
    <col min="15615" max="15615" width="3.77734375" style="10" customWidth="1"/>
    <col min="15616" max="15616" width="21.44140625" style="10" customWidth="1"/>
    <col min="15617" max="15617" width="9.109375" style="10" customWidth="1"/>
    <col min="15618" max="15618" width="10.88671875" style="10" customWidth="1"/>
    <col min="15619" max="15619" width="8.21875" style="10" customWidth="1"/>
    <col min="15620" max="15620" width="4.88671875" style="10" customWidth="1"/>
    <col min="15621" max="15621" width="12.88671875" style="10" customWidth="1"/>
    <col min="15622" max="15622" width="6.6640625" style="10" customWidth="1"/>
    <col min="15623" max="15623" width="4.77734375" style="10" customWidth="1"/>
    <col min="15624" max="15624" width="5.109375" style="10" customWidth="1"/>
    <col min="15625" max="15625" width="5.77734375" style="10" customWidth="1"/>
    <col min="15626" max="15627" width="8.77734375" style="10" customWidth="1"/>
    <col min="15628" max="15628" width="6.77734375" style="10" customWidth="1"/>
    <col min="15629" max="15869" width="9" style="10"/>
    <col min="15870" max="15870" width="1.33203125" style="10" customWidth="1"/>
    <col min="15871" max="15871" width="3.77734375" style="10" customWidth="1"/>
    <col min="15872" max="15872" width="21.44140625" style="10" customWidth="1"/>
    <col min="15873" max="15873" width="9.109375" style="10" customWidth="1"/>
    <col min="15874" max="15874" width="10.88671875" style="10" customWidth="1"/>
    <col min="15875" max="15875" width="8.21875" style="10" customWidth="1"/>
    <col min="15876" max="15876" width="4.88671875" style="10" customWidth="1"/>
    <col min="15877" max="15877" width="12.88671875" style="10" customWidth="1"/>
    <col min="15878" max="15878" width="6.6640625" style="10" customWidth="1"/>
    <col min="15879" max="15879" width="4.77734375" style="10" customWidth="1"/>
    <col min="15880" max="15880" width="5.109375" style="10" customWidth="1"/>
    <col min="15881" max="15881" width="5.77734375" style="10" customWidth="1"/>
    <col min="15882" max="15883" width="8.77734375" style="10" customWidth="1"/>
    <col min="15884" max="15884" width="6.77734375" style="10" customWidth="1"/>
    <col min="15885" max="16125" width="9" style="10"/>
    <col min="16126" max="16126" width="1.33203125" style="10" customWidth="1"/>
    <col min="16127" max="16127" width="3.77734375" style="10" customWidth="1"/>
    <col min="16128" max="16128" width="21.44140625" style="10" customWidth="1"/>
    <col min="16129" max="16129" width="9.109375" style="10" customWidth="1"/>
    <col min="16130" max="16130" width="10.88671875" style="10" customWidth="1"/>
    <col min="16131" max="16131" width="8.21875" style="10" customWidth="1"/>
    <col min="16132" max="16132" width="4.88671875" style="10" customWidth="1"/>
    <col min="16133" max="16133" width="12.88671875" style="10" customWidth="1"/>
    <col min="16134" max="16134" width="6.6640625" style="10" customWidth="1"/>
    <col min="16135" max="16135" width="4.77734375" style="10" customWidth="1"/>
    <col min="16136" max="16136" width="5.109375" style="10" customWidth="1"/>
    <col min="16137" max="16137" width="5.77734375" style="10" customWidth="1"/>
    <col min="16138" max="16139" width="8.77734375" style="10" customWidth="1"/>
    <col min="16140" max="16140" width="6.77734375" style="10" customWidth="1"/>
    <col min="16141" max="16384" width="9" style="10"/>
  </cols>
  <sheetData>
    <row r="1" spans="1:16384">
      <c r="A1" s="11" t="s">
        <v>0</v>
      </c>
      <c r="B1" s="12" t="s">
        <v>1</v>
      </c>
    </row>
    <row r="2" spans="1:16384" ht="14.25" customHeight="1">
      <c r="B2" s="12" t="s">
        <v>2</v>
      </c>
      <c r="D2" s="13"/>
      <c r="E2" s="13"/>
      <c r="F2" s="13"/>
      <c r="G2" s="14"/>
      <c r="H2" s="15"/>
      <c r="I2" s="4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16384" ht="14.25" customHeight="1">
      <c r="B3" s="12" t="s">
        <v>3</v>
      </c>
      <c r="D3" s="13"/>
      <c r="E3" s="13"/>
      <c r="F3" s="13"/>
      <c r="G3" s="14"/>
      <c r="H3" s="15"/>
      <c r="I3" s="4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16384">
      <c r="A4" s="13"/>
      <c r="B4" s="12" t="s">
        <v>4</v>
      </c>
      <c r="D4" s="13"/>
      <c r="E4" s="13"/>
      <c r="F4" s="13"/>
      <c r="G4" s="14"/>
      <c r="H4" s="15"/>
      <c r="I4" s="4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16384">
      <c r="A5" s="16"/>
      <c r="B5" s="12" t="s">
        <v>5</v>
      </c>
      <c r="D5" s="13"/>
      <c r="E5" s="13"/>
      <c r="F5" s="13"/>
      <c r="G5" s="14"/>
      <c r="H5" s="15"/>
      <c r="I5" s="4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16384" ht="14.25" customHeight="1">
      <c r="A6" s="13"/>
      <c r="B6" s="17" t="s">
        <v>6</v>
      </c>
      <c r="D6" s="13"/>
      <c r="E6" s="13"/>
      <c r="F6" s="13"/>
      <c r="G6" s="14"/>
      <c r="H6" s="15"/>
      <c r="I6" s="4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16384" ht="25.95" customHeight="1">
      <c r="C7" s="182" t="s">
        <v>199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</row>
    <row r="8" spans="1:16384" ht="15" customHeight="1">
      <c r="G8" s="7"/>
      <c r="H8" s="7"/>
    </row>
    <row r="9" spans="1:16384" ht="13.95" customHeight="1">
      <c r="A9" s="18" t="s">
        <v>7</v>
      </c>
      <c r="B9" s="19"/>
      <c r="C9" s="19"/>
      <c r="D9" s="20"/>
      <c r="E9" s="20"/>
      <c r="F9" s="20"/>
      <c r="G9" s="20"/>
      <c r="H9" s="20"/>
      <c r="I9" s="44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16384" ht="18" customHeight="1">
      <c r="A10" s="21" t="s">
        <v>237</v>
      </c>
      <c r="B10" s="19"/>
      <c r="C10" s="19"/>
      <c r="D10" s="20"/>
      <c r="E10" s="20"/>
      <c r="F10" s="20"/>
      <c r="G10" s="20"/>
      <c r="H10" s="20"/>
      <c r="I10" s="44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16384" ht="15" customHeight="1">
      <c r="A11" s="18" t="s">
        <v>8</v>
      </c>
      <c r="B11" s="19"/>
      <c r="C11" s="19"/>
      <c r="D11" s="20"/>
      <c r="E11" s="20"/>
      <c r="F11" s="20"/>
      <c r="G11" s="20"/>
      <c r="H11" s="20"/>
      <c r="I11" s="44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16384" ht="13.95" customHeight="1">
      <c r="A12" s="18" t="s">
        <v>9</v>
      </c>
      <c r="B12" s="19"/>
      <c r="C12" s="19"/>
      <c r="D12" s="20"/>
      <c r="E12" s="20"/>
      <c r="F12" s="20"/>
      <c r="G12" s="20"/>
      <c r="H12" s="20"/>
      <c r="I12" s="44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16384" ht="15" customHeight="1">
      <c r="A13" s="22"/>
      <c r="B13" s="22"/>
      <c r="C13" s="23"/>
      <c r="D13" s="23"/>
      <c r="E13" s="23"/>
      <c r="F13" s="23"/>
      <c r="G13" s="24"/>
      <c r="H13" s="22"/>
      <c r="I13" s="45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16384" ht="19.95" customHeight="1">
      <c r="A14" s="25"/>
      <c r="B14" s="213" t="s">
        <v>10</v>
      </c>
      <c r="C14" s="218" t="s">
        <v>11</v>
      </c>
      <c r="D14" s="195" t="s">
        <v>12</v>
      </c>
      <c r="E14" s="195" t="s">
        <v>13</v>
      </c>
      <c r="F14" s="195" t="s">
        <v>14</v>
      </c>
      <c r="G14" s="195" t="s">
        <v>15</v>
      </c>
      <c r="H14" s="195" t="s">
        <v>16</v>
      </c>
      <c r="I14" s="193" t="s">
        <v>17</v>
      </c>
      <c r="J14" s="195" t="s">
        <v>18</v>
      </c>
      <c r="K14" s="195" t="s">
        <v>19</v>
      </c>
      <c r="L14" s="195" t="s">
        <v>20</v>
      </c>
      <c r="M14" s="183" t="s">
        <v>21</v>
      </c>
      <c r="N14" s="183"/>
      <c r="O14" s="183"/>
      <c r="P14" s="183"/>
      <c r="Q14" s="183"/>
      <c r="R14" s="184"/>
      <c r="S14" s="184"/>
      <c r="T14" s="184"/>
      <c r="U14" s="184"/>
      <c r="V14" s="185"/>
      <c r="W14" s="10" t="s">
        <v>22</v>
      </c>
    </row>
    <row r="15" spans="1:16384" ht="19.95" customHeight="1">
      <c r="A15" s="25"/>
      <c r="B15" s="214"/>
      <c r="C15" s="219"/>
      <c r="D15" s="196"/>
      <c r="E15" s="196"/>
      <c r="F15" s="196"/>
      <c r="G15" s="196"/>
      <c r="H15" s="196"/>
      <c r="I15" s="194"/>
      <c r="J15" s="196"/>
      <c r="K15" s="196"/>
      <c r="L15" s="196"/>
      <c r="M15" s="26">
        <v>1</v>
      </c>
      <c r="N15" s="26">
        <v>2</v>
      </c>
      <c r="O15" s="26">
        <v>3</v>
      </c>
      <c r="P15" s="26">
        <v>4</v>
      </c>
      <c r="Q15" s="26">
        <v>5</v>
      </c>
      <c r="R15" s="121">
        <v>6</v>
      </c>
      <c r="S15" s="121">
        <v>7</v>
      </c>
      <c r="T15" s="121">
        <v>8</v>
      </c>
      <c r="U15" s="121">
        <v>9</v>
      </c>
      <c r="V15" s="56">
        <v>10</v>
      </c>
    </row>
    <row r="16" spans="1:16384" s="1" customFormat="1" ht="18" customHeight="1">
      <c r="A16" s="27"/>
      <c r="B16" s="28" t="s">
        <v>23</v>
      </c>
      <c r="C16" s="29" t="s">
        <v>24</v>
      </c>
      <c r="D16" s="29" t="s">
        <v>25</v>
      </c>
      <c r="E16" s="29" t="s">
        <v>26</v>
      </c>
      <c r="F16" s="29" t="s">
        <v>27</v>
      </c>
      <c r="G16" s="29" t="s">
        <v>28</v>
      </c>
      <c r="H16" s="29" t="s">
        <v>29</v>
      </c>
      <c r="I16" s="29">
        <v>4.5</v>
      </c>
      <c r="J16" s="34">
        <v>70</v>
      </c>
      <c r="K16" s="34">
        <v>0</v>
      </c>
      <c r="L16" s="46">
        <v>70</v>
      </c>
      <c r="M16" s="34">
        <v>5</v>
      </c>
      <c r="N16" s="29"/>
      <c r="O16" s="29"/>
      <c r="P16" s="29"/>
      <c r="Q16" s="34"/>
      <c r="R16" s="122"/>
      <c r="S16" s="122"/>
      <c r="T16" s="122"/>
      <c r="U16" s="122"/>
      <c r="V16" s="57"/>
      <c r="W16" s="58" t="s">
        <v>30</v>
      </c>
      <c r="X16" s="59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pans="1:16384" s="1" customFormat="1" ht="18" customHeight="1">
      <c r="A17" s="30"/>
      <c r="B17" s="28" t="s">
        <v>23</v>
      </c>
      <c r="C17" s="29" t="s">
        <v>31</v>
      </c>
      <c r="D17" s="29" t="s">
        <v>32</v>
      </c>
      <c r="E17" s="29" t="s">
        <v>26</v>
      </c>
      <c r="F17" s="29" t="s">
        <v>27</v>
      </c>
      <c r="G17" s="29" t="s">
        <v>28</v>
      </c>
      <c r="H17" s="29" t="s">
        <v>29</v>
      </c>
      <c r="I17" s="29">
        <v>4.5</v>
      </c>
      <c r="J17" s="34">
        <v>70</v>
      </c>
      <c r="K17" s="34">
        <v>0</v>
      </c>
      <c r="L17" s="46">
        <v>70</v>
      </c>
      <c r="M17" s="34">
        <v>5</v>
      </c>
      <c r="N17" s="29"/>
      <c r="O17" s="29"/>
      <c r="P17" s="29"/>
      <c r="Q17" s="34"/>
      <c r="R17" s="122"/>
      <c r="S17" s="122"/>
      <c r="T17" s="122"/>
      <c r="U17" s="122"/>
      <c r="V17" s="57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pans="1:16384" s="2" customFormat="1" ht="18" customHeight="1">
      <c r="A18" s="31"/>
      <c r="B18" s="28" t="s">
        <v>23</v>
      </c>
      <c r="C18" s="32" t="s">
        <v>33</v>
      </c>
      <c r="D18" s="33" t="s">
        <v>34</v>
      </c>
      <c r="E18" s="29" t="s">
        <v>26</v>
      </c>
      <c r="F18" s="29" t="s">
        <v>35</v>
      </c>
      <c r="G18" s="33" t="s">
        <v>36</v>
      </c>
      <c r="H18" s="34" t="s">
        <v>29</v>
      </c>
      <c r="I18" s="47">
        <v>1.5</v>
      </c>
      <c r="J18" s="34">
        <v>4</v>
      </c>
      <c r="K18" s="34">
        <v>20</v>
      </c>
      <c r="L18" s="48">
        <f>SUM(J18:K18)</f>
        <v>24</v>
      </c>
      <c r="M18" s="34">
        <v>2</v>
      </c>
      <c r="N18" s="34"/>
      <c r="O18" s="34"/>
      <c r="P18" s="34"/>
      <c r="Q18" s="34"/>
      <c r="R18" s="122"/>
      <c r="S18" s="122"/>
      <c r="T18" s="122"/>
      <c r="U18" s="122"/>
      <c r="V18" s="57"/>
    </row>
    <row r="19" spans="1:16384" s="2" customFormat="1" ht="18" customHeight="1">
      <c r="A19" s="31"/>
      <c r="B19" s="112" t="s">
        <v>23</v>
      </c>
      <c r="C19" s="32"/>
      <c r="D19" s="127" t="s">
        <v>202</v>
      </c>
      <c r="E19" s="113" t="s">
        <v>26</v>
      </c>
      <c r="F19" s="113" t="s">
        <v>35</v>
      </c>
      <c r="G19" s="120" t="s">
        <v>200</v>
      </c>
      <c r="H19" s="34" t="s">
        <v>29</v>
      </c>
      <c r="I19" s="47">
        <v>4.5</v>
      </c>
      <c r="J19" s="34">
        <v>50</v>
      </c>
      <c r="K19" s="34">
        <v>20</v>
      </c>
      <c r="L19" s="48">
        <f>SUM(J19:K19)</f>
        <v>70</v>
      </c>
      <c r="M19" s="34"/>
      <c r="N19" s="172">
        <v>5</v>
      </c>
      <c r="O19" s="34"/>
      <c r="P19" s="34"/>
      <c r="Q19" s="34"/>
      <c r="R19" s="122"/>
      <c r="S19" s="122"/>
      <c r="T19" s="122"/>
      <c r="U19" s="122"/>
      <c r="V19" s="57"/>
    </row>
    <row r="20" spans="1:16384" s="2" customFormat="1" ht="18" customHeight="1">
      <c r="A20" s="31"/>
      <c r="B20" s="28" t="s">
        <v>23</v>
      </c>
      <c r="C20" s="32" t="s">
        <v>37</v>
      </c>
      <c r="D20" s="33" t="s">
        <v>38</v>
      </c>
      <c r="E20" s="29" t="s">
        <v>26</v>
      </c>
      <c r="F20" s="29" t="s">
        <v>35</v>
      </c>
      <c r="G20" s="33" t="s">
        <v>39</v>
      </c>
      <c r="H20" s="33" t="s">
        <v>40</v>
      </c>
      <c r="I20" s="49">
        <v>1</v>
      </c>
      <c r="J20" s="34">
        <v>12</v>
      </c>
      <c r="K20" s="34">
        <v>4</v>
      </c>
      <c r="L20" s="48">
        <v>16</v>
      </c>
      <c r="M20" s="34">
        <v>0</v>
      </c>
      <c r="N20" s="29"/>
      <c r="O20" s="29"/>
      <c r="P20" s="29"/>
      <c r="Q20" s="29"/>
      <c r="R20" s="116"/>
      <c r="S20" s="116"/>
      <c r="T20" s="116"/>
      <c r="U20" s="116"/>
      <c r="V20" s="60"/>
    </row>
    <row r="21" spans="1:16384" s="2" customFormat="1" ht="18" customHeight="1">
      <c r="A21" s="31"/>
      <c r="B21" s="28" t="s">
        <v>23</v>
      </c>
      <c r="C21" s="32" t="s">
        <v>41</v>
      </c>
      <c r="D21" s="33" t="s">
        <v>42</v>
      </c>
      <c r="E21" s="29" t="s">
        <v>26</v>
      </c>
      <c r="F21" s="29" t="s">
        <v>35</v>
      </c>
      <c r="G21" s="33" t="s">
        <v>43</v>
      </c>
      <c r="H21" s="34" t="s">
        <v>40</v>
      </c>
      <c r="I21" s="47">
        <v>3</v>
      </c>
      <c r="J21" s="34">
        <v>36</v>
      </c>
      <c r="K21" s="34">
        <v>12</v>
      </c>
      <c r="L21" s="48">
        <f>SUM(J21:K21)</f>
        <v>48</v>
      </c>
      <c r="M21" s="34">
        <v>4</v>
      </c>
      <c r="N21" s="34"/>
      <c r="O21" s="34"/>
      <c r="P21" s="34"/>
      <c r="Q21" s="34"/>
      <c r="R21" s="122"/>
      <c r="S21" s="122"/>
      <c r="T21" s="122"/>
      <c r="U21" s="122"/>
      <c r="V21" s="57"/>
      <c r="W21" s="58" t="s">
        <v>195</v>
      </c>
    </row>
    <row r="22" spans="1:16384" ht="18" customHeight="1">
      <c r="A22" s="31"/>
      <c r="B22" s="35" t="s">
        <v>23</v>
      </c>
      <c r="C22" s="33">
        <v>1100042</v>
      </c>
      <c r="D22" s="33" t="s">
        <v>44</v>
      </c>
      <c r="E22" s="33" t="s">
        <v>26</v>
      </c>
      <c r="F22" s="33" t="s">
        <v>27</v>
      </c>
      <c r="G22" s="33" t="s">
        <v>43</v>
      </c>
      <c r="H22" s="33" t="s">
        <v>40</v>
      </c>
      <c r="I22" s="47">
        <v>0.5</v>
      </c>
      <c r="J22" s="34">
        <v>8</v>
      </c>
      <c r="K22" s="34">
        <v>0</v>
      </c>
      <c r="L22" s="48">
        <f>SUM(J22:K22)</f>
        <v>8</v>
      </c>
      <c r="M22" s="34">
        <v>0</v>
      </c>
      <c r="N22" s="33"/>
      <c r="O22" s="33"/>
      <c r="P22" s="33"/>
      <c r="Q22" s="33"/>
      <c r="R22" s="114"/>
      <c r="S22" s="114"/>
      <c r="T22" s="114"/>
      <c r="U22" s="114"/>
      <c r="V22" s="61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4" ht="19.05" customHeight="1">
      <c r="A23" s="31"/>
      <c r="B23" s="28" t="s">
        <v>23</v>
      </c>
      <c r="C23" s="32" t="s">
        <v>45</v>
      </c>
      <c r="D23" s="33" t="s">
        <v>46</v>
      </c>
      <c r="E23" s="33" t="s">
        <v>26</v>
      </c>
      <c r="F23" s="33" t="s">
        <v>27</v>
      </c>
      <c r="G23" s="33" t="s">
        <v>39</v>
      </c>
      <c r="H23" s="36" t="s">
        <v>40</v>
      </c>
      <c r="I23" s="47">
        <v>2</v>
      </c>
      <c r="J23" s="34">
        <v>32</v>
      </c>
      <c r="K23" s="34">
        <v>0</v>
      </c>
      <c r="L23" s="48">
        <v>32</v>
      </c>
      <c r="M23" s="34">
        <v>1</v>
      </c>
      <c r="N23" s="36"/>
      <c r="O23" s="36"/>
      <c r="P23" s="36"/>
      <c r="Q23" s="36"/>
      <c r="R23" s="115"/>
      <c r="S23" s="115"/>
      <c r="T23" s="115"/>
      <c r="U23" s="115"/>
      <c r="V23" s="62"/>
      <c r="W23" s="58" t="s">
        <v>47</v>
      </c>
    </row>
    <row r="24" spans="1:16384" ht="18" customHeight="1">
      <c r="A24" s="31"/>
      <c r="B24" s="28" t="s">
        <v>23</v>
      </c>
      <c r="C24" s="32" t="s">
        <v>48</v>
      </c>
      <c r="D24" s="32" t="s">
        <v>49</v>
      </c>
      <c r="E24" s="32" t="s">
        <v>26</v>
      </c>
      <c r="F24" s="32" t="s">
        <v>27</v>
      </c>
      <c r="G24" s="32" t="s">
        <v>50</v>
      </c>
      <c r="H24" s="36" t="s">
        <v>40</v>
      </c>
      <c r="I24" s="47">
        <v>1</v>
      </c>
      <c r="J24" s="34">
        <v>16</v>
      </c>
      <c r="K24" s="34">
        <v>0</v>
      </c>
      <c r="L24" s="48">
        <v>16</v>
      </c>
      <c r="M24" s="34">
        <v>1</v>
      </c>
      <c r="N24" s="33"/>
      <c r="O24" s="33"/>
      <c r="P24" s="33"/>
      <c r="Q24" s="33"/>
      <c r="R24" s="114"/>
      <c r="S24" s="114"/>
      <c r="T24" s="114"/>
      <c r="U24" s="114"/>
      <c r="V24" s="61"/>
      <c r="W24" s="2"/>
    </row>
    <row r="25" spans="1:16384" s="3" customFormat="1" ht="18" customHeight="1">
      <c r="A25" s="37"/>
      <c r="B25" s="35" t="s">
        <v>23</v>
      </c>
      <c r="C25" s="32">
        <v>140003</v>
      </c>
      <c r="D25" s="32" t="s">
        <v>51</v>
      </c>
      <c r="E25" s="32" t="s">
        <v>26</v>
      </c>
      <c r="F25" s="32" t="s">
        <v>52</v>
      </c>
      <c r="G25" s="32" t="s">
        <v>53</v>
      </c>
      <c r="H25" s="33" t="s">
        <v>40</v>
      </c>
      <c r="I25" s="47">
        <v>2</v>
      </c>
      <c r="J25" s="34">
        <v>0</v>
      </c>
      <c r="K25" s="34">
        <v>36</v>
      </c>
      <c r="L25" s="48">
        <v>36</v>
      </c>
      <c r="M25" s="40" t="s">
        <v>54</v>
      </c>
      <c r="N25" s="33"/>
      <c r="O25" s="33"/>
      <c r="P25" s="33"/>
      <c r="Q25" s="33"/>
      <c r="R25" s="114"/>
      <c r="S25" s="114"/>
      <c r="T25" s="114"/>
      <c r="U25" s="114"/>
      <c r="V25" s="61"/>
      <c r="W25" s="5"/>
    </row>
    <row r="26" spans="1:16384" s="4" customFormat="1" ht="21" customHeight="1">
      <c r="A26" s="38"/>
      <c r="B26" s="28" t="s">
        <v>23</v>
      </c>
      <c r="C26" s="33" t="s">
        <v>55</v>
      </c>
      <c r="D26" s="33" t="s">
        <v>56</v>
      </c>
      <c r="E26" s="33" t="s">
        <v>26</v>
      </c>
      <c r="F26" s="33" t="s">
        <v>27</v>
      </c>
      <c r="G26" s="33" t="s">
        <v>28</v>
      </c>
      <c r="H26" s="33" t="s">
        <v>29</v>
      </c>
      <c r="I26" s="33">
        <v>4.5</v>
      </c>
      <c r="J26" s="34">
        <v>70</v>
      </c>
      <c r="K26" s="34">
        <v>0</v>
      </c>
      <c r="L26" s="50">
        <v>70</v>
      </c>
      <c r="M26" s="33"/>
      <c r="N26" s="34">
        <v>5</v>
      </c>
      <c r="O26" s="33"/>
      <c r="P26" s="33"/>
      <c r="Q26" s="33"/>
      <c r="R26" s="114"/>
      <c r="S26" s="114"/>
      <c r="T26" s="114"/>
      <c r="U26" s="114"/>
      <c r="V26" s="61"/>
      <c r="W26" s="58" t="s">
        <v>30</v>
      </c>
    </row>
    <row r="27" spans="1:16384" s="4" customFormat="1" ht="21" customHeight="1">
      <c r="A27" s="38"/>
      <c r="B27" s="28" t="s">
        <v>23</v>
      </c>
      <c r="C27" s="33" t="s">
        <v>57</v>
      </c>
      <c r="D27" s="33" t="s">
        <v>58</v>
      </c>
      <c r="E27" s="33" t="s">
        <v>26</v>
      </c>
      <c r="F27" s="33" t="s">
        <v>27</v>
      </c>
      <c r="G27" s="33" t="s">
        <v>28</v>
      </c>
      <c r="H27" s="33" t="s">
        <v>29</v>
      </c>
      <c r="I27" s="33">
        <v>3.5</v>
      </c>
      <c r="J27" s="34">
        <v>56</v>
      </c>
      <c r="K27" s="34">
        <v>0</v>
      </c>
      <c r="L27" s="50">
        <v>56</v>
      </c>
      <c r="M27" s="33"/>
      <c r="N27" s="34">
        <v>4</v>
      </c>
      <c r="O27" s="33"/>
      <c r="P27" s="33"/>
      <c r="Q27" s="33"/>
      <c r="R27" s="114"/>
      <c r="S27" s="114"/>
      <c r="T27" s="114"/>
      <c r="U27" s="114"/>
      <c r="V27" s="61"/>
    </row>
    <row r="28" spans="1:16384" s="5" customFormat="1" ht="36" customHeight="1">
      <c r="A28" s="39"/>
      <c r="B28" s="28" t="s">
        <v>23</v>
      </c>
      <c r="C28" s="33" t="s">
        <v>59</v>
      </c>
      <c r="D28" s="33" t="s">
        <v>60</v>
      </c>
      <c r="E28" s="29" t="s">
        <v>26</v>
      </c>
      <c r="F28" s="29" t="s">
        <v>27</v>
      </c>
      <c r="G28" s="33" t="s">
        <v>43</v>
      </c>
      <c r="H28" s="34" t="s">
        <v>40</v>
      </c>
      <c r="I28" s="47">
        <v>2</v>
      </c>
      <c r="J28" s="34">
        <v>32</v>
      </c>
      <c r="K28" s="34">
        <v>0</v>
      </c>
      <c r="L28" s="48">
        <f>SUM(J28:K28)</f>
        <v>32</v>
      </c>
      <c r="M28" s="34"/>
      <c r="N28" s="34">
        <v>4</v>
      </c>
      <c r="O28" s="34"/>
      <c r="P28" s="34"/>
      <c r="Q28" s="34"/>
      <c r="R28" s="122"/>
      <c r="S28" s="122"/>
      <c r="T28" s="122"/>
      <c r="U28" s="122"/>
      <c r="V28" s="57"/>
      <c r="W28" s="2"/>
    </row>
    <row r="29" spans="1:16384" ht="27" customHeight="1">
      <c r="A29" s="31"/>
      <c r="B29" s="35" t="s">
        <v>23</v>
      </c>
      <c r="C29" s="32" t="s">
        <v>61</v>
      </c>
      <c r="D29" s="175" t="s">
        <v>62</v>
      </c>
      <c r="E29" s="176" t="s">
        <v>26</v>
      </c>
      <c r="F29" s="176" t="s">
        <v>35</v>
      </c>
      <c r="G29" s="177" t="s">
        <v>63</v>
      </c>
      <c r="H29" s="178" t="s">
        <v>40</v>
      </c>
      <c r="I29" s="179"/>
      <c r="J29" s="178"/>
      <c r="K29" s="178"/>
      <c r="L29" s="180"/>
      <c r="M29" s="178"/>
      <c r="N29" s="178"/>
      <c r="O29" s="34"/>
      <c r="P29" s="34"/>
      <c r="Q29" s="34"/>
      <c r="R29" s="122"/>
      <c r="S29" s="122"/>
      <c r="T29" s="122"/>
      <c r="U29" s="122"/>
      <c r="V29" s="57"/>
      <c r="W29" s="58" t="s">
        <v>64</v>
      </c>
    </row>
    <row r="30" spans="1:16384" s="5" customFormat="1" ht="18" customHeight="1">
      <c r="A30" s="39"/>
      <c r="B30" s="28" t="s">
        <v>23</v>
      </c>
      <c r="C30" s="40" t="s">
        <v>65</v>
      </c>
      <c r="D30" s="33" t="s">
        <v>66</v>
      </c>
      <c r="E30" s="29" t="s">
        <v>26</v>
      </c>
      <c r="F30" s="29" t="s">
        <v>35</v>
      </c>
      <c r="G30" s="33" t="s">
        <v>36</v>
      </c>
      <c r="H30" s="34" t="s">
        <v>29</v>
      </c>
      <c r="I30" s="47">
        <v>1.5</v>
      </c>
      <c r="J30" s="34">
        <v>4</v>
      </c>
      <c r="K30" s="34">
        <v>24</v>
      </c>
      <c r="L30" s="48">
        <v>28</v>
      </c>
      <c r="M30" s="34"/>
      <c r="N30" s="34">
        <v>2</v>
      </c>
      <c r="O30" s="34"/>
      <c r="P30" s="34"/>
      <c r="Q30" s="34"/>
      <c r="R30" s="122"/>
      <c r="S30" s="122"/>
      <c r="T30" s="122"/>
      <c r="U30" s="122"/>
      <c r="V30" s="57"/>
    </row>
    <row r="31" spans="1:16384" s="5" customFormat="1" ht="18" customHeight="1">
      <c r="A31" s="31"/>
      <c r="B31" s="35" t="s">
        <v>23</v>
      </c>
      <c r="C31" s="33">
        <v>1100043</v>
      </c>
      <c r="D31" s="33" t="s">
        <v>67</v>
      </c>
      <c r="E31" s="33" t="s">
        <v>26</v>
      </c>
      <c r="F31" s="33" t="s">
        <v>27</v>
      </c>
      <c r="G31" s="33" t="s">
        <v>43</v>
      </c>
      <c r="H31" s="33" t="s">
        <v>40</v>
      </c>
      <c r="I31" s="47">
        <v>0.5</v>
      </c>
      <c r="J31" s="34">
        <v>8</v>
      </c>
      <c r="K31" s="34">
        <v>0</v>
      </c>
      <c r="L31" s="48">
        <f>SUM(J31:K31)</f>
        <v>8</v>
      </c>
      <c r="M31" s="33"/>
      <c r="N31" s="34">
        <v>0</v>
      </c>
      <c r="O31" s="33"/>
      <c r="P31" s="33"/>
      <c r="Q31" s="33"/>
      <c r="R31" s="114"/>
      <c r="S31" s="114"/>
      <c r="T31" s="114"/>
      <c r="U31" s="114"/>
      <c r="V31" s="61"/>
    </row>
    <row r="32" spans="1:16384" s="5" customFormat="1" ht="25.05" customHeight="1">
      <c r="A32" s="31"/>
      <c r="B32" s="28" t="s">
        <v>23</v>
      </c>
      <c r="C32" s="41">
        <v>1400002</v>
      </c>
      <c r="D32" s="127" t="s">
        <v>68</v>
      </c>
      <c r="E32" s="33" t="s">
        <v>26</v>
      </c>
      <c r="F32" s="33" t="s">
        <v>27</v>
      </c>
      <c r="G32" s="33" t="s">
        <v>53</v>
      </c>
      <c r="H32" s="34" t="s">
        <v>29</v>
      </c>
      <c r="I32" s="47">
        <v>2</v>
      </c>
      <c r="J32" s="34">
        <v>36</v>
      </c>
      <c r="K32" s="34">
        <v>0</v>
      </c>
      <c r="L32" s="48">
        <v>36</v>
      </c>
      <c r="M32" s="34"/>
      <c r="N32" s="34">
        <v>2</v>
      </c>
      <c r="O32" s="34"/>
      <c r="P32" s="34"/>
      <c r="Q32" s="34"/>
      <c r="R32" s="122"/>
      <c r="S32" s="122"/>
      <c r="T32" s="122"/>
      <c r="U32" s="122"/>
      <c r="V32" s="57"/>
      <c r="W32" s="58" t="s">
        <v>69</v>
      </c>
    </row>
    <row r="33" spans="1:16384" s="1" customFormat="1" ht="18" customHeight="1">
      <c r="A33" s="30"/>
      <c r="B33" s="35" t="s">
        <v>23</v>
      </c>
      <c r="C33" s="33" t="s">
        <v>70</v>
      </c>
      <c r="D33" s="33" t="s">
        <v>71</v>
      </c>
      <c r="E33" s="33" t="s">
        <v>26</v>
      </c>
      <c r="F33" s="33" t="s">
        <v>27</v>
      </c>
      <c r="G33" s="33" t="s">
        <v>28</v>
      </c>
      <c r="H33" s="33" t="s">
        <v>40</v>
      </c>
      <c r="I33" s="47">
        <v>1</v>
      </c>
      <c r="J33" s="34">
        <v>0</v>
      </c>
      <c r="K33" s="34">
        <v>24</v>
      </c>
      <c r="L33" s="50">
        <v>24</v>
      </c>
      <c r="M33" s="33"/>
      <c r="N33" s="33" t="s">
        <v>72</v>
      </c>
      <c r="O33" s="33"/>
      <c r="P33" s="33"/>
      <c r="Q33" s="33"/>
      <c r="R33" s="114"/>
      <c r="S33" s="114"/>
      <c r="T33" s="114"/>
      <c r="U33" s="114"/>
      <c r="V33" s="61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4"/>
      <c r="XFD33" s="4"/>
    </row>
    <row r="34" spans="1:16384" s="4" customFormat="1" ht="25.05" customHeight="1">
      <c r="A34" s="30"/>
      <c r="B34" s="35" t="s">
        <v>23</v>
      </c>
      <c r="C34" s="33"/>
      <c r="D34" s="127" t="s">
        <v>250</v>
      </c>
      <c r="E34" s="127" t="s">
        <v>26</v>
      </c>
      <c r="F34" s="127" t="s">
        <v>251</v>
      </c>
      <c r="G34" s="33" t="s">
        <v>252</v>
      </c>
      <c r="H34" s="33" t="s">
        <v>40</v>
      </c>
      <c r="I34" s="47">
        <v>3</v>
      </c>
      <c r="J34" s="34">
        <v>24</v>
      </c>
      <c r="K34" s="34">
        <v>24</v>
      </c>
      <c r="L34" s="50">
        <f>SUM(J34:K34)</f>
        <v>48</v>
      </c>
      <c r="M34" s="33">
        <v>4</v>
      </c>
      <c r="N34" s="33"/>
      <c r="O34" s="33"/>
      <c r="P34" s="33"/>
      <c r="Q34" s="33"/>
      <c r="R34" s="114"/>
      <c r="S34" s="114"/>
      <c r="T34" s="114"/>
      <c r="U34" s="114"/>
      <c r="V34" s="61"/>
      <c r="W34" s="63" t="s">
        <v>194</v>
      </c>
    </row>
    <row r="35" spans="1:16384" s="4" customFormat="1" ht="25.05" customHeight="1">
      <c r="A35" s="30"/>
      <c r="B35" s="119" t="s">
        <v>23</v>
      </c>
      <c r="C35" s="120"/>
      <c r="D35" s="127" t="s">
        <v>206</v>
      </c>
      <c r="E35" s="120" t="s">
        <v>26</v>
      </c>
      <c r="F35" s="120" t="s">
        <v>27</v>
      </c>
      <c r="G35" s="120" t="s">
        <v>28</v>
      </c>
      <c r="H35" s="120" t="s">
        <v>29</v>
      </c>
      <c r="I35" s="120">
        <v>3</v>
      </c>
      <c r="J35" s="34">
        <v>48</v>
      </c>
      <c r="K35" s="34">
        <v>0</v>
      </c>
      <c r="L35" s="50">
        <f>SUM(J35:K35)</f>
        <v>48</v>
      </c>
      <c r="M35" s="120"/>
      <c r="N35" s="34"/>
      <c r="O35" s="120">
        <v>4</v>
      </c>
      <c r="P35" s="120"/>
      <c r="Q35" s="120"/>
      <c r="R35" s="114"/>
      <c r="S35" s="114"/>
      <c r="T35" s="114"/>
      <c r="U35" s="114"/>
      <c r="V35" s="61"/>
      <c r="W35" s="63"/>
    </row>
    <row r="36" spans="1:16384" s="5" customFormat="1" ht="18" customHeight="1">
      <c r="A36" s="31"/>
      <c r="B36" s="35" t="s">
        <v>23</v>
      </c>
      <c r="C36" s="33" t="s">
        <v>76</v>
      </c>
      <c r="D36" s="33" t="s">
        <v>77</v>
      </c>
      <c r="E36" s="33" t="s">
        <v>26</v>
      </c>
      <c r="F36" s="33" t="s">
        <v>35</v>
      </c>
      <c r="G36" s="33" t="s">
        <v>43</v>
      </c>
      <c r="H36" s="33" t="s">
        <v>40</v>
      </c>
      <c r="I36" s="47">
        <v>1</v>
      </c>
      <c r="J36" s="34">
        <v>12</v>
      </c>
      <c r="K36" s="34">
        <v>4</v>
      </c>
      <c r="L36" s="50">
        <f>SUM(J36:K36)</f>
        <v>16</v>
      </c>
      <c r="M36" s="33"/>
      <c r="N36" s="33"/>
      <c r="O36" s="33">
        <v>2</v>
      </c>
      <c r="P36" s="33"/>
      <c r="Q36" s="33"/>
      <c r="R36" s="114"/>
      <c r="S36" s="114"/>
      <c r="T36" s="114"/>
      <c r="U36" s="114"/>
      <c r="V36" s="61"/>
      <c r="W36" s="58"/>
    </row>
    <row r="37" spans="1:16384" s="5" customFormat="1" ht="21" customHeight="1">
      <c r="A37" s="31"/>
      <c r="B37" s="35" t="s">
        <v>23</v>
      </c>
      <c r="C37" s="98" t="s">
        <v>78</v>
      </c>
      <c r="D37" s="33" t="s">
        <v>79</v>
      </c>
      <c r="E37" s="33" t="s">
        <v>26</v>
      </c>
      <c r="F37" s="33" t="s">
        <v>35</v>
      </c>
      <c r="G37" s="33" t="s">
        <v>36</v>
      </c>
      <c r="H37" s="33" t="s">
        <v>29</v>
      </c>
      <c r="I37" s="33">
        <v>1.5</v>
      </c>
      <c r="J37" s="34">
        <v>4</v>
      </c>
      <c r="K37" s="34">
        <v>24</v>
      </c>
      <c r="L37" s="50">
        <v>28</v>
      </c>
      <c r="M37" s="33"/>
      <c r="N37" s="33"/>
      <c r="O37" s="33">
        <v>2</v>
      </c>
      <c r="P37" s="33"/>
      <c r="Q37" s="33"/>
      <c r="R37" s="114"/>
      <c r="S37" s="114"/>
      <c r="T37" s="114"/>
      <c r="U37" s="114"/>
      <c r="V37" s="61"/>
      <c r="W37" s="2"/>
    </row>
    <row r="38" spans="1:16384" s="5" customFormat="1" ht="18" customHeight="1">
      <c r="A38" s="39"/>
      <c r="B38" s="35" t="s">
        <v>23</v>
      </c>
      <c r="C38" s="33" t="s">
        <v>80</v>
      </c>
      <c r="D38" s="33" t="s">
        <v>81</v>
      </c>
      <c r="E38" s="33" t="s">
        <v>26</v>
      </c>
      <c r="F38" s="33" t="s">
        <v>27</v>
      </c>
      <c r="G38" s="33" t="s">
        <v>63</v>
      </c>
      <c r="H38" s="33" t="s">
        <v>40</v>
      </c>
      <c r="I38" s="47">
        <v>1</v>
      </c>
      <c r="J38" s="34">
        <v>16</v>
      </c>
      <c r="K38" s="34">
        <v>0</v>
      </c>
      <c r="L38" s="50">
        <v>16</v>
      </c>
      <c r="M38" s="33"/>
      <c r="N38" s="33"/>
      <c r="O38" s="33">
        <v>2</v>
      </c>
      <c r="P38" s="33"/>
      <c r="Q38" s="33"/>
      <c r="R38" s="114"/>
      <c r="S38" s="114"/>
      <c r="T38" s="114"/>
      <c r="U38" s="114"/>
      <c r="V38" s="61"/>
      <c r="W38" s="58" t="s">
        <v>82</v>
      </c>
    </row>
    <row r="39" spans="1:16384" s="5" customFormat="1" ht="36" customHeight="1">
      <c r="A39" s="31"/>
      <c r="B39" s="35" t="s">
        <v>23</v>
      </c>
      <c r="C39" s="33">
        <v>110006</v>
      </c>
      <c r="D39" s="33" t="s">
        <v>83</v>
      </c>
      <c r="E39" s="33" t="s">
        <v>26</v>
      </c>
      <c r="F39" s="33" t="s">
        <v>35</v>
      </c>
      <c r="G39" s="33" t="s">
        <v>43</v>
      </c>
      <c r="H39" s="33" t="s">
        <v>40</v>
      </c>
      <c r="I39" s="47">
        <v>3</v>
      </c>
      <c r="J39" s="34">
        <v>36</v>
      </c>
      <c r="K39" s="34">
        <v>12</v>
      </c>
      <c r="L39" s="50">
        <v>48</v>
      </c>
      <c r="M39" s="33"/>
      <c r="N39" s="33"/>
      <c r="O39" s="33">
        <v>4</v>
      </c>
      <c r="P39" s="33"/>
      <c r="Q39" s="33"/>
      <c r="R39" s="114"/>
      <c r="S39" s="114"/>
      <c r="T39" s="114"/>
      <c r="U39" s="114"/>
      <c r="V39" s="61"/>
      <c r="W39" s="58" t="s">
        <v>196</v>
      </c>
    </row>
    <row r="40" spans="1:16384" s="5" customFormat="1" ht="18" customHeight="1">
      <c r="A40" s="31"/>
      <c r="B40" s="35" t="s">
        <v>23</v>
      </c>
      <c r="C40" s="33">
        <v>1100044</v>
      </c>
      <c r="D40" s="33" t="s">
        <v>84</v>
      </c>
      <c r="E40" s="33" t="s">
        <v>26</v>
      </c>
      <c r="F40" s="33" t="s">
        <v>27</v>
      </c>
      <c r="G40" s="33" t="s">
        <v>43</v>
      </c>
      <c r="H40" s="33" t="s">
        <v>40</v>
      </c>
      <c r="I40" s="33">
        <v>0.5</v>
      </c>
      <c r="J40" s="34">
        <v>8</v>
      </c>
      <c r="K40" s="34">
        <v>0</v>
      </c>
      <c r="L40" s="50">
        <f>SUM(J40:K40)</f>
        <v>8</v>
      </c>
      <c r="M40" s="33"/>
      <c r="N40" s="33"/>
      <c r="O40" s="33">
        <v>0</v>
      </c>
      <c r="P40" s="33"/>
      <c r="Q40" s="33"/>
      <c r="R40" s="114"/>
      <c r="S40" s="114"/>
      <c r="T40" s="114"/>
      <c r="U40" s="114"/>
      <c r="V40" s="61"/>
      <c r="X40" s="64"/>
    </row>
    <row r="41" spans="1:16384" s="5" customFormat="1" ht="21" customHeight="1">
      <c r="A41" s="31"/>
      <c r="B41" s="35" t="s">
        <v>23</v>
      </c>
      <c r="C41" s="33" t="s">
        <v>85</v>
      </c>
      <c r="D41" s="33" t="s">
        <v>86</v>
      </c>
      <c r="E41" s="33" t="s">
        <v>26</v>
      </c>
      <c r="F41" s="33" t="s">
        <v>27</v>
      </c>
      <c r="G41" s="33" t="s">
        <v>28</v>
      </c>
      <c r="H41" s="33" t="s">
        <v>29</v>
      </c>
      <c r="I41" s="33">
        <v>3.5</v>
      </c>
      <c r="J41" s="34">
        <v>56</v>
      </c>
      <c r="K41" s="34">
        <v>0</v>
      </c>
      <c r="L41" s="109">
        <f>J41+K41</f>
        <v>56</v>
      </c>
      <c r="M41" s="33"/>
      <c r="N41" s="33"/>
      <c r="O41" s="33">
        <v>4</v>
      </c>
      <c r="P41" s="33"/>
      <c r="Q41" s="33"/>
      <c r="R41" s="114"/>
      <c r="S41" s="114"/>
      <c r="T41" s="114"/>
      <c r="U41" s="114"/>
      <c r="V41" s="61"/>
      <c r="W41" s="58" t="s">
        <v>198</v>
      </c>
    </row>
    <row r="42" spans="1:16384" s="5" customFormat="1" ht="18" customHeight="1">
      <c r="A42" s="31"/>
      <c r="B42" s="35" t="s">
        <v>23</v>
      </c>
      <c r="C42" s="33" t="s">
        <v>87</v>
      </c>
      <c r="D42" s="33" t="s">
        <v>88</v>
      </c>
      <c r="E42" s="33" t="s">
        <v>26</v>
      </c>
      <c r="F42" s="33" t="s">
        <v>35</v>
      </c>
      <c r="G42" s="33" t="s">
        <v>50</v>
      </c>
      <c r="H42" s="33" t="s">
        <v>40</v>
      </c>
      <c r="I42" s="47">
        <v>1</v>
      </c>
      <c r="J42" s="34">
        <v>12</v>
      </c>
      <c r="K42" s="34">
        <v>4</v>
      </c>
      <c r="L42" s="50">
        <v>16</v>
      </c>
      <c r="M42" s="33"/>
      <c r="N42" s="33"/>
      <c r="O42" s="33"/>
      <c r="P42" s="34">
        <v>1</v>
      </c>
      <c r="Q42" s="33"/>
      <c r="R42" s="114"/>
      <c r="S42" s="114"/>
      <c r="T42" s="114"/>
      <c r="U42" s="114"/>
      <c r="V42" s="61"/>
      <c r="X42" s="64"/>
    </row>
    <row r="43" spans="1:16384" s="2" customFormat="1" ht="21" customHeight="1">
      <c r="A43" s="39"/>
      <c r="B43" s="28" t="s">
        <v>23</v>
      </c>
      <c r="C43" s="32" t="s">
        <v>89</v>
      </c>
      <c r="D43" s="33" t="s">
        <v>90</v>
      </c>
      <c r="E43" s="29" t="s">
        <v>26</v>
      </c>
      <c r="F43" s="29" t="s">
        <v>35</v>
      </c>
      <c r="G43" s="33" t="s">
        <v>36</v>
      </c>
      <c r="H43" s="34" t="s">
        <v>29</v>
      </c>
      <c r="I43" s="51">
        <v>1.5</v>
      </c>
      <c r="J43" s="34">
        <v>4</v>
      </c>
      <c r="K43" s="34">
        <v>24</v>
      </c>
      <c r="L43" s="48">
        <v>28</v>
      </c>
      <c r="M43" s="34"/>
      <c r="N43" s="34"/>
      <c r="O43" s="34"/>
      <c r="P43" s="34">
        <v>2</v>
      </c>
      <c r="Q43" s="34"/>
      <c r="R43" s="122"/>
      <c r="S43" s="122"/>
      <c r="T43" s="122"/>
      <c r="U43" s="122"/>
      <c r="V43" s="57"/>
      <c r="W43" s="10"/>
    </row>
    <row r="44" spans="1:16384" s="2" customFormat="1" ht="21" customHeight="1">
      <c r="A44" s="39"/>
      <c r="B44" s="28" t="s">
        <v>23</v>
      </c>
      <c r="C44" s="32" t="s">
        <v>91</v>
      </c>
      <c r="D44" s="33" t="s">
        <v>92</v>
      </c>
      <c r="E44" s="29" t="s">
        <v>26</v>
      </c>
      <c r="F44" s="29" t="s">
        <v>27</v>
      </c>
      <c r="G44" s="33" t="s">
        <v>43</v>
      </c>
      <c r="H44" s="34" t="s">
        <v>40</v>
      </c>
      <c r="I44" s="51">
        <v>0.5</v>
      </c>
      <c r="J44" s="34">
        <v>8</v>
      </c>
      <c r="K44" s="34">
        <v>0</v>
      </c>
      <c r="L44" s="48">
        <f>SUM(J44:K44)</f>
        <v>8</v>
      </c>
      <c r="M44" s="34"/>
      <c r="N44" s="34"/>
      <c r="O44" s="34"/>
      <c r="P44" s="34">
        <v>0</v>
      </c>
      <c r="Q44" s="34"/>
      <c r="R44" s="122"/>
      <c r="S44" s="122"/>
      <c r="T44" s="122"/>
      <c r="U44" s="122"/>
      <c r="V44" s="57"/>
      <c r="W44" s="10"/>
    </row>
    <row r="45" spans="1:16384" s="2" customFormat="1" ht="21" customHeight="1">
      <c r="A45" s="39"/>
      <c r="B45" s="138" t="s">
        <v>23</v>
      </c>
      <c r="C45" s="32"/>
      <c r="D45" s="127" t="s">
        <v>225</v>
      </c>
      <c r="E45" s="140" t="s">
        <v>26</v>
      </c>
      <c r="F45" s="140" t="s">
        <v>226</v>
      </c>
      <c r="G45" s="140" t="s">
        <v>28</v>
      </c>
      <c r="H45" s="140" t="s">
        <v>186</v>
      </c>
      <c r="I45" s="140">
        <v>2</v>
      </c>
      <c r="J45" s="34">
        <v>0</v>
      </c>
      <c r="K45" s="34">
        <v>48</v>
      </c>
      <c r="L45" s="50">
        <f>SUM(J45:K45)</f>
        <v>48</v>
      </c>
      <c r="M45" s="34"/>
      <c r="N45" s="34"/>
      <c r="O45" s="34"/>
      <c r="P45" s="34"/>
      <c r="Q45" s="101" t="s">
        <v>228</v>
      </c>
      <c r="R45" s="122"/>
      <c r="S45" s="122"/>
      <c r="T45" s="122"/>
      <c r="U45" s="122"/>
      <c r="V45" s="57"/>
      <c r="W45" s="10"/>
    </row>
    <row r="46" spans="1:16384" s="2" customFormat="1" ht="21" customHeight="1">
      <c r="A46" s="39"/>
      <c r="B46" s="112" t="s">
        <v>23</v>
      </c>
      <c r="C46" s="32"/>
      <c r="D46" s="127" t="s">
        <v>211</v>
      </c>
      <c r="E46" s="120" t="s">
        <v>26</v>
      </c>
      <c r="F46" s="120" t="s">
        <v>27</v>
      </c>
      <c r="G46" s="120" t="s">
        <v>28</v>
      </c>
      <c r="H46" s="120" t="s">
        <v>212</v>
      </c>
      <c r="I46" s="120">
        <v>3</v>
      </c>
      <c r="J46" s="34">
        <v>48</v>
      </c>
      <c r="K46" s="34">
        <v>0</v>
      </c>
      <c r="L46" s="50">
        <f>SUM(J46:K46)</f>
        <v>48</v>
      </c>
      <c r="M46" s="120"/>
      <c r="N46" s="34"/>
      <c r="O46" s="120"/>
      <c r="P46" s="34"/>
      <c r="Q46" s="34"/>
      <c r="R46" s="122"/>
      <c r="S46" s="122"/>
      <c r="T46" s="122">
        <v>8</v>
      </c>
      <c r="U46" s="122"/>
      <c r="V46" s="57"/>
      <c r="W46" s="10"/>
    </row>
    <row r="47" spans="1:16384" s="2" customFormat="1" ht="30" customHeight="1">
      <c r="A47" s="39"/>
      <c r="B47" s="186" t="s">
        <v>93</v>
      </c>
      <c r="C47" s="187"/>
      <c r="D47" s="187"/>
      <c r="E47" s="187"/>
      <c r="F47" s="187"/>
      <c r="G47" s="187"/>
      <c r="H47" s="187"/>
      <c r="I47" s="52">
        <f t="shared" ref="I47:V47" si="0">SUM(I16:I46)</f>
        <v>64</v>
      </c>
      <c r="J47" s="52">
        <f t="shared" si="0"/>
        <v>780</v>
      </c>
      <c r="K47" s="52">
        <f t="shared" si="0"/>
        <v>280</v>
      </c>
      <c r="L47" s="52">
        <f t="shared" si="0"/>
        <v>1060</v>
      </c>
      <c r="M47" s="52">
        <f t="shared" si="0"/>
        <v>22</v>
      </c>
      <c r="N47" s="52">
        <f t="shared" si="0"/>
        <v>22</v>
      </c>
      <c r="O47" s="52">
        <f t="shared" si="0"/>
        <v>18</v>
      </c>
      <c r="P47" s="52">
        <f t="shared" si="0"/>
        <v>3</v>
      </c>
      <c r="Q47" s="52">
        <f t="shared" si="0"/>
        <v>0</v>
      </c>
      <c r="R47" s="52">
        <f t="shared" si="0"/>
        <v>0</v>
      </c>
      <c r="S47" s="52">
        <f t="shared" si="0"/>
        <v>0</v>
      </c>
      <c r="T47" s="52">
        <f t="shared" si="0"/>
        <v>8</v>
      </c>
      <c r="U47" s="52">
        <f t="shared" si="0"/>
        <v>0</v>
      </c>
      <c r="V47" s="52">
        <f t="shared" si="0"/>
        <v>0</v>
      </c>
      <c r="W47" s="10"/>
      <c r="X47" s="5"/>
    </row>
    <row r="48" spans="1:16384" ht="18" customHeight="1">
      <c r="A48" s="31"/>
      <c r="B48" s="28" t="s">
        <v>23</v>
      </c>
      <c r="C48" s="188" t="s">
        <v>94</v>
      </c>
      <c r="D48" s="189"/>
      <c r="E48" s="33" t="s">
        <v>95</v>
      </c>
      <c r="F48" s="33" t="s">
        <v>27</v>
      </c>
      <c r="G48" s="33" t="s">
        <v>96</v>
      </c>
      <c r="H48" s="33" t="s">
        <v>40</v>
      </c>
      <c r="I48" s="47">
        <v>2</v>
      </c>
      <c r="J48" s="34">
        <v>32</v>
      </c>
      <c r="K48" s="36">
        <v>0</v>
      </c>
      <c r="L48" s="34">
        <v>32</v>
      </c>
      <c r="M48" s="53"/>
      <c r="N48" s="190">
        <v>2</v>
      </c>
      <c r="O48" s="191"/>
      <c r="P48" s="192"/>
      <c r="Q48" s="53"/>
      <c r="R48" s="53"/>
      <c r="S48" s="53"/>
      <c r="T48" s="53"/>
      <c r="U48" s="53"/>
      <c r="V48" s="53"/>
    </row>
    <row r="49" spans="1:23" ht="18" customHeight="1">
      <c r="A49" s="31"/>
      <c r="B49" s="28" t="s">
        <v>23</v>
      </c>
      <c r="C49" s="188" t="s">
        <v>97</v>
      </c>
      <c r="D49" s="189"/>
      <c r="E49" s="33" t="s">
        <v>95</v>
      </c>
      <c r="F49" s="33" t="s">
        <v>27</v>
      </c>
      <c r="G49" s="33" t="s">
        <v>96</v>
      </c>
      <c r="H49" s="33" t="s">
        <v>40</v>
      </c>
      <c r="I49" s="47">
        <v>2</v>
      </c>
      <c r="J49" s="34">
        <v>32</v>
      </c>
      <c r="K49" s="36">
        <v>0</v>
      </c>
      <c r="L49" s="34">
        <v>32</v>
      </c>
      <c r="M49" s="53"/>
      <c r="N49" s="190">
        <v>2</v>
      </c>
      <c r="O49" s="191"/>
      <c r="P49" s="192"/>
      <c r="Q49" s="53"/>
      <c r="R49" s="53"/>
      <c r="S49" s="53"/>
      <c r="T49" s="53"/>
      <c r="U49" s="53"/>
      <c r="V49" s="53"/>
    </row>
    <row r="50" spans="1:23" ht="18" customHeight="1">
      <c r="A50" s="31"/>
      <c r="B50" s="28" t="s">
        <v>23</v>
      </c>
      <c r="C50" s="197" t="s">
        <v>98</v>
      </c>
      <c r="D50" s="198"/>
      <c r="E50" s="33" t="s">
        <v>95</v>
      </c>
      <c r="F50" s="33" t="s">
        <v>27</v>
      </c>
      <c r="G50" s="33" t="s">
        <v>96</v>
      </c>
      <c r="H50" s="33" t="s">
        <v>40</v>
      </c>
      <c r="I50" s="47">
        <v>2</v>
      </c>
      <c r="J50" s="34">
        <v>32</v>
      </c>
      <c r="K50" s="36">
        <v>0</v>
      </c>
      <c r="L50" s="34">
        <v>32</v>
      </c>
      <c r="M50" s="53"/>
      <c r="N50" s="190">
        <v>2</v>
      </c>
      <c r="O50" s="191"/>
      <c r="P50" s="192"/>
      <c r="Q50" s="53"/>
      <c r="R50" s="53"/>
      <c r="S50" s="53"/>
      <c r="T50" s="53"/>
      <c r="U50" s="53"/>
      <c r="V50" s="53"/>
    </row>
    <row r="51" spans="1:23" ht="18" customHeight="1">
      <c r="A51" s="31"/>
      <c r="B51" s="28" t="s">
        <v>23</v>
      </c>
      <c r="C51" s="199" t="s">
        <v>99</v>
      </c>
      <c r="D51" s="200"/>
      <c r="E51" s="33" t="s">
        <v>95</v>
      </c>
      <c r="F51" s="33" t="s">
        <v>27</v>
      </c>
      <c r="G51" s="33" t="s">
        <v>96</v>
      </c>
      <c r="H51" s="33" t="s">
        <v>40</v>
      </c>
      <c r="I51" s="47">
        <v>2</v>
      </c>
      <c r="J51" s="34">
        <v>32</v>
      </c>
      <c r="K51" s="36">
        <v>0</v>
      </c>
      <c r="L51" s="34">
        <v>32</v>
      </c>
      <c r="M51" s="36"/>
      <c r="N51" s="190">
        <v>2</v>
      </c>
      <c r="O51" s="191"/>
      <c r="P51" s="192"/>
      <c r="Q51" s="36"/>
      <c r="R51" s="53"/>
      <c r="S51" s="53"/>
      <c r="T51" s="53"/>
      <c r="U51" s="53"/>
      <c r="V51" s="53"/>
    </row>
    <row r="52" spans="1:23" ht="18" customHeight="1">
      <c r="A52" s="31"/>
      <c r="B52" s="205" t="s">
        <v>100</v>
      </c>
      <c r="C52" s="206"/>
      <c r="D52" s="206"/>
      <c r="E52" s="206"/>
      <c r="F52" s="206"/>
      <c r="G52" s="206"/>
      <c r="H52" s="198"/>
      <c r="I52" s="51">
        <v>8</v>
      </c>
      <c r="J52" s="51">
        <v>128</v>
      </c>
      <c r="K52" s="51">
        <v>0</v>
      </c>
      <c r="L52" s="51">
        <v>128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</row>
    <row r="53" spans="1:23" ht="18" customHeight="1">
      <c r="A53" s="31"/>
      <c r="B53" s="112" t="s">
        <v>101</v>
      </c>
      <c r="C53" s="32" t="s">
        <v>141</v>
      </c>
      <c r="D53" s="100" t="s">
        <v>142</v>
      </c>
      <c r="E53" s="113" t="s">
        <v>26</v>
      </c>
      <c r="F53" s="113" t="s">
        <v>35</v>
      </c>
      <c r="G53" s="99" t="s">
        <v>143</v>
      </c>
      <c r="H53" s="34" t="s">
        <v>29</v>
      </c>
      <c r="I53" s="51">
        <v>3</v>
      </c>
      <c r="J53" s="34">
        <v>24</v>
      </c>
      <c r="K53" s="34">
        <v>24</v>
      </c>
      <c r="L53" s="34">
        <f t="shared" ref="L53:L56" si="1">SUM(J53:K53)</f>
        <v>48</v>
      </c>
      <c r="M53" s="34"/>
      <c r="N53" s="101" t="s">
        <v>215</v>
      </c>
      <c r="O53" s="34"/>
      <c r="P53" s="34"/>
      <c r="Q53" s="34"/>
      <c r="R53" s="53"/>
      <c r="S53" s="53"/>
      <c r="T53" s="53"/>
      <c r="U53" s="53"/>
      <c r="V53" s="53"/>
    </row>
    <row r="54" spans="1:23" ht="18" customHeight="1">
      <c r="A54" s="31"/>
      <c r="B54" s="112" t="s">
        <v>101</v>
      </c>
      <c r="C54" s="32"/>
      <c r="D54" s="32" t="s">
        <v>240</v>
      </c>
      <c r="E54" s="113" t="s">
        <v>26</v>
      </c>
      <c r="F54" s="113" t="s">
        <v>35</v>
      </c>
      <c r="G54" s="99" t="s">
        <v>197</v>
      </c>
      <c r="H54" s="34" t="s">
        <v>29</v>
      </c>
      <c r="I54" s="51">
        <v>3.5</v>
      </c>
      <c r="J54" s="34">
        <v>28</v>
      </c>
      <c r="K54" s="113">
        <v>28</v>
      </c>
      <c r="L54" s="34">
        <f>SUM(J54:K54)</f>
        <v>56</v>
      </c>
      <c r="M54" s="34"/>
      <c r="N54" s="34">
        <v>4</v>
      </c>
      <c r="O54" s="34"/>
      <c r="P54" s="34"/>
      <c r="Q54" s="34"/>
      <c r="R54" s="53"/>
      <c r="S54" s="53"/>
      <c r="T54" s="53"/>
      <c r="U54" s="53"/>
      <c r="V54" s="53"/>
    </row>
    <row r="55" spans="1:23" ht="18" customHeight="1">
      <c r="A55" s="31"/>
      <c r="B55" s="112" t="s">
        <v>101</v>
      </c>
      <c r="C55" s="32"/>
      <c r="D55" s="174" t="s">
        <v>244</v>
      </c>
      <c r="E55" s="113" t="s">
        <v>26</v>
      </c>
      <c r="F55" s="113" t="s">
        <v>35</v>
      </c>
      <c r="G55" s="99" t="s">
        <v>140</v>
      </c>
      <c r="H55" s="34" t="s">
        <v>29</v>
      </c>
      <c r="I55" s="51">
        <v>4.5</v>
      </c>
      <c r="J55" s="34">
        <v>40</v>
      </c>
      <c r="K55" s="34">
        <v>32</v>
      </c>
      <c r="L55" s="34">
        <f t="shared" si="1"/>
        <v>72</v>
      </c>
      <c r="M55" s="34"/>
      <c r="N55" s="34"/>
      <c r="O55" s="34">
        <v>5</v>
      </c>
      <c r="P55" s="34"/>
      <c r="Q55" s="34"/>
      <c r="R55" s="53"/>
      <c r="S55" s="53"/>
      <c r="T55" s="53"/>
      <c r="U55" s="53"/>
      <c r="V55" s="53"/>
    </row>
    <row r="56" spans="1:23" ht="18" customHeight="1">
      <c r="A56" s="31"/>
      <c r="B56" s="133" t="s">
        <v>101</v>
      </c>
      <c r="C56" s="32"/>
      <c r="D56" s="32" t="s">
        <v>201</v>
      </c>
      <c r="E56" s="134" t="s">
        <v>26</v>
      </c>
      <c r="F56" s="134" t="s">
        <v>35</v>
      </c>
      <c r="G56" s="99" t="s">
        <v>148</v>
      </c>
      <c r="H56" s="34" t="s">
        <v>29</v>
      </c>
      <c r="I56" s="51">
        <v>3.5</v>
      </c>
      <c r="J56" s="34">
        <v>28</v>
      </c>
      <c r="K56" s="134">
        <v>28</v>
      </c>
      <c r="L56" s="34">
        <f t="shared" si="1"/>
        <v>56</v>
      </c>
      <c r="M56" s="34"/>
      <c r="N56" s="34"/>
      <c r="O56" s="101"/>
      <c r="P56" s="101">
        <v>4</v>
      </c>
      <c r="Q56" s="34"/>
      <c r="R56" s="53"/>
      <c r="S56" s="53"/>
      <c r="T56" s="53"/>
      <c r="U56" s="53"/>
      <c r="V56" s="53"/>
    </row>
    <row r="57" spans="1:23" ht="18" customHeight="1">
      <c r="A57" s="31"/>
      <c r="B57" s="28" t="s">
        <v>101</v>
      </c>
      <c r="C57" s="32" t="s">
        <v>145</v>
      </c>
      <c r="D57" s="32" t="s">
        <v>146</v>
      </c>
      <c r="E57" s="33" t="s">
        <v>26</v>
      </c>
      <c r="F57" s="29" t="s">
        <v>147</v>
      </c>
      <c r="G57" s="99" t="s">
        <v>148</v>
      </c>
      <c r="H57" s="29" t="s">
        <v>40</v>
      </c>
      <c r="I57" s="51">
        <v>4.5</v>
      </c>
      <c r="J57" s="34">
        <v>35</v>
      </c>
      <c r="K57" s="134">
        <v>35</v>
      </c>
      <c r="L57" s="34">
        <f t="shared" ref="L57:L63" si="2">SUM(J57:K57)</f>
        <v>70</v>
      </c>
      <c r="N57" s="34"/>
      <c r="O57" s="101"/>
      <c r="P57" s="101">
        <v>5</v>
      </c>
      <c r="Q57" s="101"/>
      <c r="R57" s="53"/>
      <c r="S57" s="53"/>
      <c r="T57" s="53"/>
      <c r="U57" s="53"/>
      <c r="V57" s="53"/>
    </row>
    <row r="58" spans="1:23" ht="18" customHeight="1">
      <c r="A58" s="31"/>
      <c r="B58" s="28" t="s">
        <v>101</v>
      </c>
      <c r="C58" s="32" t="s">
        <v>152</v>
      </c>
      <c r="D58" s="32" t="s">
        <v>153</v>
      </c>
      <c r="E58" s="120" t="s">
        <v>26</v>
      </c>
      <c r="F58" s="113" t="s">
        <v>35</v>
      </c>
      <c r="G58" s="99" t="s">
        <v>148</v>
      </c>
      <c r="H58" s="113" t="s">
        <v>40</v>
      </c>
      <c r="I58" s="51">
        <v>3</v>
      </c>
      <c r="J58" s="34">
        <v>24</v>
      </c>
      <c r="K58" s="113">
        <v>24</v>
      </c>
      <c r="L58" s="34">
        <f t="shared" ref="L58:L59" si="3">SUM(J58:K58)</f>
        <v>48</v>
      </c>
      <c r="M58" s="34"/>
      <c r="N58" s="101"/>
      <c r="O58" s="101"/>
      <c r="P58" s="101" t="s">
        <v>54</v>
      </c>
      <c r="Q58" s="101"/>
      <c r="R58" s="53"/>
      <c r="S58" s="53"/>
      <c r="T58" s="53"/>
      <c r="U58" s="53"/>
      <c r="V58" s="53"/>
      <c r="W58" s="108"/>
    </row>
    <row r="59" spans="1:23" ht="18" customHeight="1">
      <c r="A59" s="31"/>
      <c r="B59" s="28" t="s">
        <v>101</v>
      </c>
      <c r="C59" s="32"/>
      <c r="D59" s="32" t="s">
        <v>203</v>
      </c>
      <c r="E59" s="113" t="s">
        <v>26</v>
      </c>
      <c r="F59" s="113" t="s">
        <v>35</v>
      </c>
      <c r="G59" s="99" t="s">
        <v>148</v>
      </c>
      <c r="H59" s="34" t="s">
        <v>29</v>
      </c>
      <c r="I59" s="51">
        <v>3</v>
      </c>
      <c r="J59" s="34">
        <v>24</v>
      </c>
      <c r="K59" s="34">
        <v>24</v>
      </c>
      <c r="L59" s="34">
        <f t="shared" si="3"/>
        <v>48</v>
      </c>
      <c r="M59" s="34"/>
      <c r="N59" s="101"/>
      <c r="O59" s="34"/>
      <c r="P59" s="101">
        <v>4</v>
      </c>
      <c r="Q59" s="34"/>
      <c r="R59" s="53"/>
      <c r="S59" s="53"/>
      <c r="T59" s="53"/>
      <c r="U59" s="53"/>
      <c r="V59" s="53"/>
      <c r="W59" s="108"/>
    </row>
    <row r="60" spans="1:23" ht="18" customHeight="1">
      <c r="A60" s="31"/>
      <c r="B60" s="28" t="s">
        <v>101</v>
      </c>
      <c r="C60" s="32"/>
      <c r="D60" s="148" t="s">
        <v>239</v>
      </c>
      <c r="E60" s="29" t="s">
        <v>26</v>
      </c>
      <c r="F60" s="29" t="s">
        <v>35</v>
      </c>
      <c r="G60" s="99" t="s">
        <v>148</v>
      </c>
      <c r="H60" s="34" t="s">
        <v>29</v>
      </c>
      <c r="I60" s="51">
        <v>3</v>
      </c>
      <c r="J60" s="34">
        <v>24</v>
      </c>
      <c r="K60" s="29">
        <v>24</v>
      </c>
      <c r="L60" s="34">
        <f t="shared" si="2"/>
        <v>48</v>
      </c>
      <c r="M60" s="34"/>
      <c r="O60" s="101"/>
      <c r="P60" s="101" t="s">
        <v>54</v>
      </c>
      <c r="Q60" s="101"/>
      <c r="R60" s="53"/>
      <c r="S60" s="53"/>
      <c r="T60" s="53"/>
      <c r="U60" s="53"/>
      <c r="V60" s="53"/>
      <c r="W60" s="108" t="s">
        <v>233</v>
      </c>
    </row>
    <row r="61" spans="1:23" ht="18" customHeight="1">
      <c r="A61" s="31"/>
      <c r="B61" s="136" t="s">
        <v>101</v>
      </c>
      <c r="C61" s="32" t="s">
        <v>157</v>
      </c>
      <c r="D61" s="32" t="s">
        <v>158</v>
      </c>
      <c r="E61" s="32" t="s">
        <v>26</v>
      </c>
      <c r="F61" s="32" t="s">
        <v>35</v>
      </c>
      <c r="G61" s="99" t="s">
        <v>148</v>
      </c>
      <c r="H61" s="32" t="s">
        <v>40</v>
      </c>
      <c r="I61" s="51">
        <v>3</v>
      </c>
      <c r="J61" s="34">
        <v>24</v>
      </c>
      <c r="K61" s="137">
        <v>24</v>
      </c>
      <c r="L61" s="34">
        <f>SUM(J61:K61)</f>
        <v>48</v>
      </c>
      <c r="M61" s="34"/>
      <c r="N61" s="34"/>
      <c r="O61" s="101"/>
      <c r="P61" s="101"/>
      <c r="Q61" s="101" t="s">
        <v>156</v>
      </c>
      <c r="R61" s="53"/>
      <c r="S61" s="53"/>
      <c r="T61" s="53"/>
      <c r="U61" s="53"/>
      <c r="V61" s="53"/>
    </row>
    <row r="62" spans="1:23" ht="18" customHeight="1">
      <c r="A62" s="31"/>
      <c r="B62" s="112" t="s">
        <v>101</v>
      </c>
      <c r="C62" s="32"/>
      <c r="D62" s="32" t="s">
        <v>207</v>
      </c>
      <c r="E62" s="113" t="s">
        <v>26</v>
      </c>
      <c r="F62" s="113" t="s">
        <v>35</v>
      </c>
      <c r="G62" s="99" t="s">
        <v>148</v>
      </c>
      <c r="H62" s="34" t="s">
        <v>29</v>
      </c>
      <c r="I62" s="51">
        <v>3.5</v>
      </c>
      <c r="J62" s="34">
        <v>48</v>
      </c>
      <c r="K62" s="113">
        <v>12</v>
      </c>
      <c r="L62" s="34">
        <f t="shared" si="2"/>
        <v>60</v>
      </c>
      <c r="M62" s="34"/>
      <c r="N62" s="101"/>
      <c r="O62" s="101"/>
      <c r="P62" s="34"/>
      <c r="Q62" s="34">
        <v>10</v>
      </c>
      <c r="R62" s="53"/>
      <c r="S62" s="34"/>
      <c r="T62" s="53"/>
      <c r="U62" s="53"/>
      <c r="V62" s="53"/>
    </row>
    <row r="63" spans="1:23" ht="18" customHeight="1">
      <c r="A63" s="31"/>
      <c r="B63" s="133" t="s">
        <v>101</v>
      </c>
      <c r="C63" s="135" t="s">
        <v>150</v>
      </c>
      <c r="D63" s="32" t="s">
        <v>151</v>
      </c>
      <c r="E63" s="135" t="s">
        <v>26</v>
      </c>
      <c r="F63" s="134" t="s">
        <v>35</v>
      </c>
      <c r="G63" s="99" t="s">
        <v>148</v>
      </c>
      <c r="H63" s="102" t="s">
        <v>40</v>
      </c>
      <c r="I63" s="51">
        <v>3</v>
      </c>
      <c r="J63" s="34">
        <v>24</v>
      </c>
      <c r="K63" s="134">
        <v>24</v>
      </c>
      <c r="L63" s="34">
        <f t="shared" si="2"/>
        <v>48</v>
      </c>
      <c r="M63" s="34"/>
      <c r="N63" s="101"/>
      <c r="O63" s="101" t="s">
        <v>54</v>
      </c>
      <c r="P63" s="101"/>
      <c r="Q63" s="101"/>
      <c r="R63" s="53"/>
      <c r="S63" s="53"/>
      <c r="T63" s="53"/>
      <c r="U63" s="53"/>
      <c r="V63" s="53"/>
    </row>
    <row r="64" spans="1:23" ht="18" customHeight="1">
      <c r="A64" s="42"/>
      <c r="B64" s="186" t="s">
        <v>102</v>
      </c>
      <c r="C64" s="187"/>
      <c r="D64" s="187"/>
      <c r="E64" s="187"/>
      <c r="F64" s="187"/>
      <c r="G64" s="187"/>
      <c r="H64" s="187"/>
      <c r="I64" s="51">
        <f t="shared" ref="I64:V64" si="4">SUM(I53:I63)</f>
        <v>37.5</v>
      </c>
      <c r="J64" s="51">
        <f t="shared" si="4"/>
        <v>323</v>
      </c>
      <c r="K64" s="51">
        <f t="shared" si="4"/>
        <v>279</v>
      </c>
      <c r="L64" s="51">
        <f t="shared" si="4"/>
        <v>602</v>
      </c>
      <c r="M64" s="51">
        <f t="shared" si="4"/>
        <v>0</v>
      </c>
      <c r="N64" s="51">
        <f t="shared" si="4"/>
        <v>4</v>
      </c>
      <c r="O64" s="51">
        <f t="shared" si="4"/>
        <v>5</v>
      </c>
      <c r="P64" s="51">
        <f t="shared" si="4"/>
        <v>13</v>
      </c>
      <c r="Q64" s="51">
        <f t="shared" si="4"/>
        <v>10</v>
      </c>
      <c r="R64" s="51">
        <f t="shared" si="4"/>
        <v>0</v>
      </c>
      <c r="S64" s="51">
        <f t="shared" si="4"/>
        <v>0</v>
      </c>
      <c r="T64" s="51">
        <f t="shared" si="4"/>
        <v>0</v>
      </c>
      <c r="U64" s="51">
        <f t="shared" si="4"/>
        <v>0</v>
      </c>
      <c r="V64" s="51">
        <f t="shared" si="4"/>
        <v>0</v>
      </c>
    </row>
    <row r="65" spans="1:23" ht="18" customHeight="1">
      <c r="A65" s="42"/>
      <c r="B65" s="112" t="s">
        <v>103</v>
      </c>
      <c r="C65" s="32" t="s">
        <v>205</v>
      </c>
      <c r="D65" s="32" t="s">
        <v>217</v>
      </c>
      <c r="E65" s="113" t="s">
        <v>26</v>
      </c>
      <c r="F65" s="113" t="s">
        <v>35</v>
      </c>
      <c r="G65" s="99" t="s">
        <v>148</v>
      </c>
      <c r="H65" s="34" t="s">
        <v>29</v>
      </c>
      <c r="I65" s="51">
        <v>3</v>
      </c>
      <c r="J65" s="34">
        <v>24</v>
      </c>
      <c r="K65" s="34">
        <v>24</v>
      </c>
      <c r="L65" s="34">
        <f t="shared" ref="L65" si="5">SUM(J65:K65)</f>
        <v>48</v>
      </c>
      <c r="M65" s="34"/>
      <c r="N65" s="34"/>
      <c r="O65" s="34"/>
      <c r="P65" s="101">
        <v>4</v>
      </c>
      <c r="Q65" s="34"/>
      <c r="R65" s="101"/>
      <c r="S65" s="101"/>
      <c r="T65" s="101"/>
      <c r="U65" s="101"/>
      <c r="V65" s="101"/>
    </row>
    <row r="66" spans="1:23" ht="18" customHeight="1">
      <c r="A66" s="42"/>
      <c r="B66" s="28" t="s">
        <v>103</v>
      </c>
      <c r="C66" s="32"/>
      <c r="D66" s="174" t="s">
        <v>238</v>
      </c>
      <c r="E66" s="29" t="s">
        <v>26</v>
      </c>
      <c r="F66" s="29" t="s">
        <v>35</v>
      </c>
      <c r="G66" s="99" t="s">
        <v>148</v>
      </c>
      <c r="H66" s="34" t="s">
        <v>29</v>
      </c>
      <c r="I66" s="51">
        <v>4.5</v>
      </c>
      <c r="J66" s="34">
        <v>48</v>
      </c>
      <c r="K66" s="29">
        <v>24</v>
      </c>
      <c r="L66" s="34">
        <f t="shared" ref="L66:L76" si="6">SUM(J66:K66)</f>
        <v>72</v>
      </c>
      <c r="M66" s="34"/>
      <c r="N66" s="34"/>
      <c r="O66" s="34"/>
      <c r="P66" s="101"/>
      <c r="Q66" s="101" t="s">
        <v>163</v>
      </c>
      <c r="R66" s="101"/>
      <c r="S66" s="101"/>
      <c r="T66" s="101"/>
      <c r="U66" s="101"/>
      <c r="V66" s="101"/>
      <c r="W66" s="108"/>
    </row>
    <row r="67" spans="1:23" ht="18" customHeight="1">
      <c r="A67" s="42"/>
      <c r="B67" s="28" t="s">
        <v>103</v>
      </c>
      <c r="C67" s="32"/>
      <c r="D67" s="102" t="s">
        <v>241</v>
      </c>
      <c r="E67" s="142" t="s">
        <v>26</v>
      </c>
      <c r="F67" s="142" t="s">
        <v>184</v>
      </c>
      <c r="G67" s="99" t="s">
        <v>185</v>
      </c>
      <c r="H67" s="142" t="s">
        <v>186</v>
      </c>
      <c r="I67" s="51">
        <v>3</v>
      </c>
      <c r="J67" s="34">
        <v>12</v>
      </c>
      <c r="K67" s="142">
        <v>36</v>
      </c>
      <c r="L67" s="34">
        <f t="shared" si="6"/>
        <v>48</v>
      </c>
      <c r="M67" s="34"/>
      <c r="N67" s="34"/>
      <c r="O67" s="101"/>
      <c r="P67" s="101"/>
      <c r="Q67" s="34"/>
      <c r="R67" s="101"/>
      <c r="S67" s="34">
        <v>8</v>
      </c>
      <c r="T67" s="101"/>
      <c r="U67" s="101"/>
      <c r="V67" s="101"/>
    </row>
    <row r="68" spans="1:23" ht="18" customHeight="1">
      <c r="A68" s="42"/>
      <c r="B68" s="112" t="s">
        <v>103</v>
      </c>
      <c r="C68" s="40" t="s">
        <v>174</v>
      </c>
      <c r="D68" s="120" t="s">
        <v>219</v>
      </c>
      <c r="E68" s="120" t="s">
        <v>26</v>
      </c>
      <c r="F68" s="113" t="s">
        <v>35</v>
      </c>
      <c r="G68" s="99" t="s">
        <v>148</v>
      </c>
      <c r="H68" s="113" t="s">
        <v>175</v>
      </c>
      <c r="I68" s="51">
        <v>3</v>
      </c>
      <c r="J68" s="34">
        <v>24</v>
      </c>
      <c r="K68" s="113">
        <v>24</v>
      </c>
      <c r="L68" s="34">
        <f t="shared" ref="L68:L69" si="7">SUM(J68:K68)</f>
        <v>48</v>
      </c>
      <c r="M68" s="34"/>
      <c r="N68" s="34"/>
      <c r="O68" s="34"/>
      <c r="P68" s="34"/>
      <c r="Q68" s="34"/>
      <c r="R68" s="101"/>
      <c r="S68" s="34">
        <v>8</v>
      </c>
      <c r="T68" s="101"/>
      <c r="U68" s="101"/>
      <c r="V68" s="101"/>
    </row>
    <row r="69" spans="1:23" ht="18" customHeight="1">
      <c r="A69" s="42"/>
      <c r="B69" s="133" t="s">
        <v>103</v>
      </c>
      <c r="C69" s="32"/>
      <c r="D69" s="174" t="s">
        <v>242</v>
      </c>
      <c r="E69" s="135" t="s">
        <v>26</v>
      </c>
      <c r="F69" s="134" t="s">
        <v>35</v>
      </c>
      <c r="G69" s="99" t="s">
        <v>148</v>
      </c>
      <c r="H69" s="134" t="s">
        <v>40</v>
      </c>
      <c r="I69" s="51">
        <v>4.5</v>
      </c>
      <c r="J69" s="34">
        <v>24</v>
      </c>
      <c r="K69" s="134">
        <v>48</v>
      </c>
      <c r="L69" s="34">
        <f t="shared" si="7"/>
        <v>72</v>
      </c>
      <c r="M69" s="34"/>
      <c r="N69" s="34"/>
      <c r="O69" s="34"/>
      <c r="P69" s="34"/>
      <c r="Q69" s="34"/>
      <c r="R69" s="101"/>
      <c r="S69" s="34" t="s">
        <v>168</v>
      </c>
      <c r="T69" s="101"/>
      <c r="U69" s="101"/>
      <c r="V69" s="101"/>
    </row>
    <row r="70" spans="1:23" ht="18" customHeight="1">
      <c r="A70" s="42"/>
      <c r="B70" s="28" t="s">
        <v>103</v>
      </c>
      <c r="C70" s="32" t="s">
        <v>172</v>
      </c>
      <c r="D70" s="32" t="s">
        <v>173</v>
      </c>
      <c r="E70" s="29" t="s">
        <v>26</v>
      </c>
      <c r="F70" s="29" t="s">
        <v>35</v>
      </c>
      <c r="G70" s="99" t="s">
        <v>148</v>
      </c>
      <c r="H70" s="34" t="s">
        <v>29</v>
      </c>
      <c r="I70" s="51">
        <v>4.5</v>
      </c>
      <c r="J70" s="34">
        <v>36</v>
      </c>
      <c r="K70" s="34">
        <v>36</v>
      </c>
      <c r="L70" s="34">
        <f t="shared" si="6"/>
        <v>72</v>
      </c>
      <c r="M70" s="34"/>
      <c r="N70" s="34"/>
      <c r="O70" s="34"/>
      <c r="P70" s="101"/>
      <c r="Q70" s="34"/>
      <c r="R70" s="101"/>
      <c r="S70" s="101" t="s">
        <v>149</v>
      </c>
      <c r="T70" s="101"/>
      <c r="U70" s="101"/>
      <c r="V70" s="101"/>
    </row>
    <row r="71" spans="1:23" ht="18" customHeight="1">
      <c r="A71" s="42"/>
      <c r="B71" s="112" t="s">
        <v>103</v>
      </c>
      <c r="C71" s="32"/>
      <c r="D71" s="174" t="s">
        <v>243</v>
      </c>
      <c r="E71" s="120" t="s">
        <v>26</v>
      </c>
      <c r="F71" s="113" t="s">
        <v>35</v>
      </c>
      <c r="G71" s="99" t="s">
        <v>148</v>
      </c>
      <c r="H71" s="113" t="s">
        <v>40</v>
      </c>
      <c r="I71" s="51">
        <v>4.5</v>
      </c>
      <c r="J71" s="34">
        <v>24</v>
      </c>
      <c r="K71" s="181">
        <v>48</v>
      </c>
      <c r="L71" s="34">
        <f t="shared" si="6"/>
        <v>72</v>
      </c>
      <c r="M71" s="34"/>
      <c r="N71" s="34"/>
      <c r="O71" s="34"/>
      <c r="P71" s="34"/>
      <c r="Q71" s="34"/>
      <c r="R71" s="101"/>
      <c r="S71" s="101" t="s">
        <v>253</v>
      </c>
      <c r="T71" s="101"/>
      <c r="U71" s="101"/>
      <c r="V71" s="101"/>
    </row>
    <row r="72" spans="1:23" ht="18" customHeight="1">
      <c r="A72" s="42"/>
      <c r="B72" s="133" t="s">
        <v>103</v>
      </c>
      <c r="C72" s="32" t="s">
        <v>164</v>
      </c>
      <c r="D72" s="32" t="s">
        <v>165</v>
      </c>
      <c r="E72" s="134" t="s">
        <v>26</v>
      </c>
      <c r="F72" s="134" t="s">
        <v>35</v>
      </c>
      <c r="G72" s="99" t="s">
        <v>148</v>
      </c>
      <c r="H72" s="34" t="s">
        <v>40</v>
      </c>
      <c r="I72" s="51">
        <v>4.5</v>
      </c>
      <c r="J72" s="34">
        <v>24</v>
      </c>
      <c r="K72" s="181">
        <v>48</v>
      </c>
      <c r="L72" s="34">
        <f t="shared" si="6"/>
        <v>72</v>
      </c>
      <c r="M72" s="34"/>
      <c r="N72" s="34"/>
      <c r="O72" s="101"/>
      <c r="P72" s="34"/>
      <c r="Q72" s="101"/>
      <c r="R72" s="101"/>
      <c r="S72" s="32" t="s">
        <v>149</v>
      </c>
      <c r="T72" s="101"/>
      <c r="U72" s="101"/>
      <c r="V72" s="101"/>
    </row>
    <row r="73" spans="1:23" ht="18" customHeight="1">
      <c r="A73" s="42"/>
      <c r="B73" s="141" t="s">
        <v>103</v>
      </c>
      <c r="C73" s="32"/>
      <c r="D73" s="32" t="s">
        <v>208</v>
      </c>
      <c r="E73" s="142" t="s">
        <v>26</v>
      </c>
      <c r="F73" s="142" t="s">
        <v>35</v>
      </c>
      <c r="G73" s="99" t="s">
        <v>148</v>
      </c>
      <c r="H73" s="34" t="s">
        <v>29</v>
      </c>
      <c r="I73" s="51">
        <v>3</v>
      </c>
      <c r="J73" s="34">
        <v>24</v>
      </c>
      <c r="K73" s="142">
        <v>24</v>
      </c>
      <c r="L73" s="34">
        <f t="shared" ref="L73:L74" si="8">SUM(J73:K73)</f>
        <v>48</v>
      </c>
      <c r="M73" s="34"/>
      <c r="N73" s="34"/>
      <c r="O73" s="34"/>
      <c r="P73" s="101"/>
      <c r="Q73" s="34"/>
      <c r="R73" s="101"/>
      <c r="S73" s="101"/>
      <c r="T73" s="101">
        <v>8</v>
      </c>
      <c r="U73" s="101"/>
      <c r="V73" s="101"/>
    </row>
    <row r="74" spans="1:23" ht="18" customHeight="1">
      <c r="A74" s="42"/>
      <c r="B74" s="141" t="s">
        <v>103</v>
      </c>
      <c r="C74" s="32"/>
      <c r="D74" s="149" t="s">
        <v>223</v>
      </c>
      <c r="E74" s="139" t="s">
        <v>26</v>
      </c>
      <c r="F74" s="139" t="s">
        <v>35</v>
      </c>
      <c r="G74" s="99" t="s">
        <v>148</v>
      </c>
      <c r="H74" s="34" t="s">
        <v>29</v>
      </c>
      <c r="I74" s="51">
        <v>3</v>
      </c>
      <c r="J74" s="34">
        <v>24</v>
      </c>
      <c r="K74" s="139">
        <v>24</v>
      </c>
      <c r="L74" s="34">
        <f t="shared" si="8"/>
        <v>48</v>
      </c>
      <c r="M74" s="34"/>
      <c r="N74" s="34"/>
      <c r="O74" s="101"/>
      <c r="P74" s="34"/>
      <c r="Q74" s="101"/>
      <c r="R74" s="101"/>
      <c r="S74" s="32"/>
      <c r="T74" s="32" t="s">
        <v>156</v>
      </c>
      <c r="U74" s="101"/>
      <c r="V74" s="101"/>
      <c r="W74" s="108" t="s">
        <v>233</v>
      </c>
    </row>
    <row r="75" spans="1:23" ht="18" customHeight="1">
      <c r="A75" s="42"/>
      <c r="B75" s="28" t="s">
        <v>103</v>
      </c>
      <c r="C75" s="40"/>
      <c r="D75" s="32" t="s">
        <v>176</v>
      </c>
      <c r="E75" s="33" t="s">
        <v>26</v>
      </c>
      <c r="F75" s="29" t="s">
        <v>35</v>
      </c>
      <c r="G75" s="99" t="s">
        <v>148</v>
      </c>
      <c r="H75" s="29" t="s">
        <v>40</v>
      </c>
      <c r="I75" s="51">
        <v>3</v>
      </c>
      <c r="J75" s="34">
        <v>12</v>
      </c>
      <c r="K75" s="29">
        <v>36</v>
      </c>
      <c r="L75" s="34">
        <f t="shared" si="6"/>
        <v>48</v>
      </c>
      <c r="M75" s="34"/>
      <c r="N75" s="34"/>
      <c r="O75" s="34"/>
      <c r="P75" s="34"/>
      <c r="Q75" s="32"/>
      <c r="R75" s="101"/>
      <c r="S75" s="32"/>
      <c r="T75" s="32" t="s">
        <v>156</v>
      </c>
      <c r="U75" s="101"/>
      <c r="V75" s="101"/>
    </row>
    <row r="76" spans="1:23" ht="18" customHeight="1">
      <c r="A76" s="42"/>
      <c r="B76" s="28" t="s">
        <v>103</v>
      </c>
      <c r="C76" s="40"/>
      <c r="D76" s="32" t="s">
        <v>177</v>
      </c>
      <c r="E76" s="33" t="s">
        <v>26</v>
      </c>
      <c r="F76" s="29" t="s">
        <v>147</v>
      </c>
      <c r="G76" s="99" t="s">
        <v>140</v>
      </c>
      <c r="H76" s="29" t="s">
        <v>40</v>
      </c>
      <c r="I76" s="51">
        <v>4.5</v>
      </c>
      <c r="J76" s="34">
        <v>18</v>
      </c>
      <c r="K76" s="29">
        <v>54</v>
      </c>
      <c r="L76" s="34">
        <f t="shared" si="6"/>
        <v>72</v>
      </c>
      <c r="M76" s="34"/>
      <c r="N76" s="34"/>
      <c r="O76" s="34"/>
      <c r="P76" s="34"/>
      <c r="Q76" s="32"/>
      <c r="R76" s="101"/>
      <c r="S76" s="101"/>
      <c r="T76" s="101" t="s">
        <v>168</v>
      </c>
      <c r="U76" s="101"/>
      <c r="V76" s="101"/>
    </row>
    <row r="77" spans="1:23" ht="18" customHeight="1">
      <c r="B77" s="186" t="s">
        <v>104</v>
      </c>
      <c r="C77" s="187"/>
      <c r="D77" s="187"/>
      <c r="E77" s="187"/>
      <c r="F77" s="187"/>
      <c r="G77" s="187"/>
      <c r="H77" s="187"/>
      <c r="I77" s="51">
        <f t="shared" ref="I77:V77" si="9">SUM(I65:I76)</f>
        <v>45</v>
      </c>
      <c r="J77" s="51">
        <f t="shared" si="9"/>
        <v>294</v>
      </c>
      <c r="K77" s="51">
        <f t="shared" si="9"/>
        <v>426</v>
      </c>
      <c r="L77" s="51">
        <f t="shared" si="9"/>
        <v>720</v>
      </c>
      <c r="M77" s="51">
        <f t="shared" si="9"/>
        <v>0</v>
      </c>
      <c r="N77" s="51">
        <f t="shared" si="9"/>
        <v>0</v>
      </c>
      <c r="O77" s="51">
        <f t="shared" si="9"/>
        <v>0</v>
      </c>
      <c r="P77" s="51">
        <f t="shared" si="9"/>
        <v>4</v>
      </c>
      <c r="Q77" s="51">
        <f t="shared" si="9"/>
        <v>0</v>
      </c>
      <c r="R77" s="51">
        <f t="shared" si="9"/>
        <v>0</v>
      </c>
      <c r="S77" s="51">
        <f t="shared" si="9"/>
        <v>16</v>
      </c>
      <c r="T77" s="51">
        <f t="shared" si="9"/>
        <v>8</v>
      </c>
      <c r="U77" s="51">
        <f t="shared" si="9"/>
        <v>0</v>
      </c>
      <c r="V77" s="51">
        <f t="shared" si="9"/>
        <v>0</v>
      </c>
    </row>
    <row r="78" spans="1:23" ht="18" customHeight="1">
      <c r="A78" s="42"/>
      <c r="B78" s="28" t="s">
        <v>105</v>
      </c>
      <c r="C78" s="40"/>
      <c r="D78" s="173" t="s">
        <v>248</v>
      </c>
      <c r="E78" s="29" t="s">
        <v>26</v>
      </c>
      <c r="F78" s="29" t="s">
        <v>179</v>
      </c>
      <c r="G78" s="99" t="s">
        <v>148</v>
      </c>
      <c r="H78" s="29" t="s">
        <v>40</v>
      </c>
      <c r="I78" s="51">
        <v>1</v>
      </c>
      <c r="J78" s="34">
        <v>0</v>
      </c>
      <c r="K78" s="29">
        <v>24</v>
      </c>
      <c r="L78" s="34">
        <f t="shared" ref="L78:L81" si="10">SUM(J78:K78)</f>
        <v>24</v>
      </c>
      <c r="M78" s="103"/>
      <c r="N78" s="101" t="s">
        <v>180</v>
      </c>
      <c r="O78" s="34"/>
      <c r="P78" s="34"/>
      <c r="Q78" s="34"/>
      <c r="R78" s="34"/>
      <c r="S78" s="34"/>
      <c r="T78" s="34"/>
      <c r="U78" s="34"/>
      <c r="V78" s="34"/>
      <c r="W78" s="63" t="s">
        <v>106</v>
      </c>
    </row>
    <row r="79" spans="1:23" ht="18" customHeight="1">
      <c r="A79" s="42"/>
      <c r="B79" s="28" t="s">
        <v>105</v>
      </c>
      <c r="C79" s="40"/>
      <c r="D79" s="100" t="s">
        <v>181</v>
      </c>
      <c r="E79" s="29" t="s">
        <v>26</v>
      </c>
      <c r="F79" s="29" t="s">
        <v>179</v>
      </c>
      <c r="G79" s="99" t="s">
        <v>143</v>
      </c>
      <c r="H79" s="29" t="s">
        <v>40</v>
      </c>
      <c r="I79" s="51">
        <v>2</v>
      </c>
      <c r="J79" s="34">
        <v>0</v>
      </c>
      <c r="K79" s="34">
        <v>48</v>
      </c>
      <c r="L79" s="34">
        <f t="shared" si="10"/>
        <v>48</v>
      </c>
      <c r="M79" s="34"/>
      <c r="N79" s="34"/>
      <c r="O79" s="34" t="s">
        <v>144</v>
      </c>
      <c r="P79" s="34"/>
      <c r="Q79" s="34"/>
      <c r="R79" s="34"/>
      <c r="S79" s="34"/>
      <c r="T79" s="34"/>
      <c r="U79" s="34"/>
      <c r="V79" s="34"/>
      <c r="W79" s="63" t="s">
        <v>106</v>
      </c>
    </row>
    <row r="80" spans="1:23" ht="18" customHeight="1">
      <c r="A80" s="42"/>
      <c r="B80" s="162" t="s">
        <v>105</v>
      </c>
      <c r="C80" s="40"/>
      <c r="D80" s="174" t="s">
        <v>245</v>
      </c>
      <c r="E80" s="164" t="s">
        <v>26</v>
      </c>
      <c r="F80" s="163" t="s">
        <v>179</v>
      </c>
      <c r="G80" s="99" t="s">
        <v>148</v>
      </c>
      <c r="H80" s="163" t="s">
        <v>40</v>
      </c>
      <c r="I80" s="51">
        <v>3</v>
      </c>
      <c r="J80" s="34">
        <v>12</v>
      </c>
      <c r="K80" s="163">
        <v>36</v>
      </c>
      <c r="L80" s="34">
        <f t="shared" si="10"/>
        <v>48</v>
      </c>
      <c r="M80" s="34"/>
      <c r="N80" s="101"/>
      <c r="O80" s="101"/>
      <c r="P80" s="101"/>
      <c r="Q80" s="101" t="s">
        <v>156</v>
      </c>
      <c r="R80" s="34"/>
      <c r="S80" s="34"/>
      <c r="T80" s="34"/>
      <c r="U80" s="34"/>
      <c r="V80" s="34"/>
      <c r="W80" s="63"/>
    </row>
    <row r="81" spans="1:23" ht="18" customHeight="1">
      <c r="A81" s="42"/>
      <c r="B81" s="162" t="s">
        <v>105</v>
      </c>
      <c r="C81" s="32"/>
      <c r="D81" s="174" t="s">
        <v>246</v>
      </c>
      <c r="E81" s="164" t="s">
        <v>26</v>
      </c>
      <c r="F81" s="163" t="s">
        <v>179</v>
      </c>
      <c r="G81" s="99" t="s">
        <v>148</v>
      </c>
      <c r="H81" s="163" t="s">
        <v>40</v>
      </c>
      <c r="I81" s="51">
        <v>4.5</v>
      </c>
      <c r="J81" s="34">
        <v>18</v>
      </c>
      <c r="K81" s="163">
        <v>54</v>
      </c>
      <c r="L81" s="34">
        <f t="shared" si="10"/>
        <v>72</v>
      </c>
      <c r="M81" s="34"/>
      <c r="N81" s="34"/>
      <c r="O81" s="34"/>
      <c r="P81" s="101"/>
      <c r="Q81" s="101" t="s">
        <v>154</v>
      </c>
      <c r="R81" s="34"/>
      <c r="S81" s="34"/>
      <c r="T81" s="34"/>
      <c r="U81" s="34"/>
      <c r="V81" s="34"/>
      <c r="W81" s="63"/>
    </row>
    <row r="82" spans="1:23" ht="18" customHeight="1">
      <c r="B82" s="28" t="s">
        <v>105</v>
      </c>
      <c r="C82" s="40"/>
      <c r="D82" s="127" t="s">
        <v>218</v>
      </c>
      <c r="E82" s="33" t="s">
        <v>26</v>
      </c>
      <c r="F82" s="33" t="s">
        <v>52</v>
      </c>
      <c r="G82" s="99" t="s">
        <v>148</v>
      </c>
      <c r="H82" s="29" t="s">
        <v>40</v>
      </c>
      <c r="I82" s="51">
        <v>2</v>
      </c>
      <c r="J82" s="34">
        <v>0</v>
      </c>
      <c r="K82" s="29">
        <v>48</v>
      </c>
      <c r="L82" s="53">
        <f>SUM(J82:K82)</f>
        <v>48</v>
      </c>
      <c r="M82" s="34"/>
      <c r="N82" s="34"/>
      <c r="O82" s="34"/>
      <c r="P82" s="34"/>
      <c r="Q82" s="101" t="s">
        <v>229</v>
      </c>
      <c r="R82" s="34"/>
      <c r="S82" s="101"/>
      <c r="T82" s="34"/>
      <c r="U82" s="34"/>
      <c r="V82" s="34"/>
    </row>
    <row r="83" spans="1:23" ht="18" customHeight="1">
      <c r="B83" s="28" t="s">
        <v>105</v>
      </c>
      <c r="C83" s="40"/>
      <c r="D83" s="33" t="s">
        <v>210</v>
      </c>
      <c r="E83" s="29" t="s">
        <v>26</v>
      </c>
      <c r="F83" s="29" t="s">
        <v>52</v>
      </c>
      <c r="G83" s="99" t="s">
        <v>148</v>
      </c>
      <c r="H83" s="34" t="s">
        <v>40</v>
      </c>
      <c r="I83" s="51">
        <v>4</v>
      </c>
      <c r="J83" s="34">
        <v>0</v>
      </c>
      <c r="K83" s="29">
        <v>72</v>
      </c>
      <c r="L83" s="53">
        <f>SUM(J83:K83)</f>
        <v>72</v>
      </c>
      <c r="M83" s="34"/>
      <c r="N83" s="34"/>
      <c r="O83" s="34"/>
      <c r="P83" s="34"/>
      <c r="Q83" s="34"/>
      <c r="R83" s="34" t="s">
        <v>107</v>
      </c>
      <c r="S83" s="34"/>
      <c r="T83" s="34"/>
      <c r="U83" s="34"/>
      <c r="V83" s="34"/>
      <c r="W83" s="63" t="s">
        <v>108</v>
      </c>
    </row>
    <row r="84" spans="1:23" ht="18" customHeight="1">
      <c r="B84" s="112" t="s">
        <v>105</v>
      </c>
      <c r="C84" s="40"/>
      <c r="D84" s="120" t="s">
        <v>209</v>
      </c>
      <c r="E84" s="113" t="s">
        <v>26</v>
      </c>
      <c r="F84" s="113" t="s">
        <v>52</v>
      </c>
      <c r="G84" s="99" t="s">
        <v>148</v>
      </c>
      <c r="H84" s="34" t="s">
        <v>40</v>
      </c>
      <c r="I84" s="51">
        <v>11</v>
      </c>
      <c r="J84" s="34">
        <v>0</v>
      </c>
      <c r="K84" s="113">
        <v>198</v>
      </c>
      <c r="L84" s="53">
        <f t="shared" ref="L84" si="11">SUM(J84:K84)</f>
        <v>198</v>
      </c>
      <c r="M84" s="34"/>
      <c r="N84" s="34"/>
      <c r="O84" s="34"/>
      <c r="P84" s="34"/>
      <c r="Q84" s="34"/>
      <c r="R84" s="34" t="s">
        <v>109</v>
      </c>
      <c r="S84" s="34"/>
      <c r="T84" s="34"/>
      <c r="U84" s="34"/>
      <c r="V84" s="34"/>
      <c r="W84" s="63" t="s">
        <v>108</v>
      </c>
    </row>
    <row r="85" spans="1:23" ht="18" customHeight="1">
      <c r="B85" s="138" t="s">
        <v>105</v>
      </c>
      <c r="C85" s="40"/>
      <c r="D85" s="127" t="s">
        <v>220</v>
      </c>
      <c r="E85" s="140" t="s">
        <v>26</v>
      </c>
      <c r="F85" s="140" t="s">
        <v>52</v>
      </c>
      <c r="G85" s="99" t="s">
        <v>148</v>
      </c>
      <c r="H85" s="139" t="s">
        <v>40</v>
      </c>
      <c r="I85" s="51">
        <v>3</v>
      </c>
      <c r="J85" s="34">
        <v>0</v>
      </c>
      <c r="K85" s="139">
        <v>72</v>
      </c>
      <c r="L85" s="53">
        <f>SUM(J85:K85)</f>
        <v>72</v>
      </c>
      <c r="M85" s="34"/>
      <c r="N85" s="34"/>
      <c r="O85" s="34"/>
      <c r="P85" s="34"/>
      <c r="Q85" s="34"/>
      <c r="R85" s="34"/>
      <c r="S85" s="34"/>
      <c r="T85" s="101" t="s">
        <v>149</v>
      </c>
      <c r="U85" s="101"/>
      <c r="V85" s="34"/>
      <c r="W85" s="63"/>
    </row>
    <row r="86" spans="1:23" ht="18" customHeight="1">
      <c r="B86" s="141" t="s">
        <v>105</v>
      </c>
      <c r="C86" s="40"/>
      <c r="D86" s="173" t="s">
        <v>247</v>
      </c>
      <c r="E86" s="142" t="s">
        <v>26</v>
      </c>
      <c r="F86" s="146" t="s">
        <v>52</v>
      </c>
      <c r="G86" s="99" t="s">
        <v>148</v>
      </c>
      <c r="H86" s="142" t="s">
        <v>40</v>
      </c>
      <c r="I86" s="51">
        <v>2</v>
      </c>
      <c r="J86" s="34">
        <v>0</v>
      </c>
      <c r="K86" s="142">
        <v>48</v>
      </c>
      <c r="L86" s="53">
        <f>SUM(J86:K86)</f>
        <v>48</v>
      </c>
      <c r="M86" s="34"/>
      <c r="N86" s="34"/>
      <c r="O86" s="34"/>
      <c r="P86" s="34"/>
      <c r="Q86" s="34"/>
      <c r="R86" s="34"/>
      <c r="S86" s="34"/>
      <c r="T86" s="34"/>
      <c r="U86" s="101" t="s">
        <v>156</v>
      </c>
      <c r="V86" s="34"/>
      <c r="W86" s="63"/>
    </row>
    <row r="87" spans="1:23" ht="18" customHeight="1">
      <c r="B87" s="132" t="s">
        <v>105</v>
      </c>
      <c r="C87" s="40"/>
      <c r="D87" s="149" t="s">
        <v>224</v>
      </c>
      <c r="E87" s="120" t="s">
        <v>26</v>
      </c>
      <c r="F87" s="120" t="s">
        <v>52</v>
      </c>
      <c r="G87" s="99" t="s">
        <v>148</v>
      </c>
      <c r="H87" s="113" t="s">
        <v>40</v>
      </c>
      <c r="I87" s="51">
        <v>2</v>
      </c>
      <c r="J87" s="34">
        <v>0</v>
      </c>
      <c r="K87" s="113">
        <v>48</v>
      </c>
      <c r="L87" s="53">
        <f>SUM(J87:K87)</f>
        <v>48</v>
      </c>
      <c r="M87" s="34"/>
      <c r="N87" s="34"/>
      <c r="O87" s="34"/>
      <c r="P87" s="34"/>
      <c r="Q87" s="34"/>
      <c r="R87" s="34"/>
      <c r="S87" s="34"/>
      <c r="T87" s="101"/>
      <c r="U87" s="101" t="s">
        <v>156</v>
      </c>
      <c r="V87" s="34"/>
      <c r="W87" s="63" t="s">
        <v>234</v>
      </c>
    </row>
    <row r="88" spans="1:23" ht="18" customHeight="1">
      <c r="B88" s="162" t="s">
        <v>105</v>
      </c>
      <c r="C88" s="40"/>
      <c r="D88" s="173" t="s">
        <v>249</v>
      </c>
      <c r="E88" s="164" t="s">
        <v>26</v>
      </c>
      <c r="F88" s="164" t="s">
        <v>52</v>
      </c>
      <c r="G88" s="99" t="s">
        <v>148</v>
      </c>
      <c r="H88" s="163" t="s">
        <v>40</v>
      </c>
      <c r="I88" s="51">
        <v>3</v>
      </c>
      <c r="J88" s="34">
        <v>0</v>
      </c>
      <c r="K88" s="163">
        <v>72</v>
      </c>
      <c r="L88" s="53">
        <f>SUM(J88:K88)</f>
        <v>72</v>
      </c>
      <c r="M88" s="34"/>
      <c r="N88" s="34"/>
      <c r="O88" s="34"/>
      <c r="P88" s="34"/>
      <c r="Q88" s="34"/>
      <c r="R88" s="34"/>
      <c r="S88" s="34"/>
      <c r="T88" s="101"/>
      <c r="U88" s="101" t="s">
        <v>149</v>
      </c>
      <c r="V88" s="34"/>
      <c r="W88" s="63"/>
    </row>
    <row r="89" spans="1:23" ht="18" customHeight="1">
      <c r="B89" s="141" t="s">
        <v>105</v>
      </c>
      <c r="C89" s="40"/>
      <c r="D89" s="127" t="s">
        <v>222</v>
      </c>
      <c r="E89" s="140" t="s">
        <v>26</v>
      </c>
      <c r="F89" s="140" t="s">
        <v>52</v>
      </c>
      <c r="G89" s="99" t="s">
        <v>148</v>
      </c>
      <c r="H89" s="139" t="s">
        <v>40</v>
      </c>
      <c r="I89" s="51">
        <v>8</v>
      </c>
      <c r="J89" s="34">
        <v>0</v>
      </c>
      <c r="K89" s="139">
        <v>144</v>
      </c>
      <c r="L89" s="53">
        <f>SUM(J89:K89)</f>
        <v>144</v>
      </c>
      <c r="M89" s="34"/>
      <c r="N89" s="34"/>
      <c r="O89" s="34"/>
      <c r="P89" s="34"/>
      <c r="Q89" s="34"/>
      <c r="R89" s="34"/>
      <c r="S89" s="34"/>
      <c r="T89" s="101"/>
      <c r="U89" s="101" t="s">
        <v>231</v>
      </c>
      <c r="V89" s="34"/>
      <c r="W89" s="63" t="s">
        <v>108</v>
      </c>
    </row>
    <row r="90" spans="1:23" ht="18" customHeight="1">
      <c r="B90" s="141" t="s">
        <v>105</v>
      </c>
      <c r="C90" s="40"/>
      <c r="D90" s="149" t="s">
        <v>236</v>
      </c>
      <c r="E90" s="139" t="s">
        <v>26</v>
      </c>
      <c r="F90" s="139" t="s">
        <v>52</v>
      </c>
      <c r="G90" s="99" t="s">
        <v>148</v>
      </c>
      <c r="H90" s="34" t="s">
        <v>40</v>
      </c>
      <c r="I90" s="51">
        <v>15</v>
      </c>
      <c r="J90" s="34">
        <v>0</v>
      </c>
      <c r="K90" s="139">
        <v>270</v>
      </c>
      <c r="L90" s="53">
        <f t="shared" ref="L90" si="12">SUM(J90:K90)</f>
        <v>270</v>
      </c>
      <c r="M90" s="34"/>
      <c r="N90" s="34"/>
      <c r="O90" s="34"/>
      <c r="P90" s="34"/>
      <c r="Q90" s="34"/>
      <c r="R90" s="34"/>
      <c r="S90" s="34"/>
      <c r="T90" s="34"/>
      <c r="U90" s="101"/>
      <c r="V90" s="101" t="s">
        <v>214</v>
      </c>
      <c r="W90" s="63" t="s">
        <v>232</v>
      </c>
    </row>
    <row r="91" spans="1:23" ht="18" customHeight="1">
      <c r="B91" s="186" t="s">
        <v>110</v>
      </c>
      <c r="C91" s="187"/>
      <c r="D91" s="187"/>
      <c r="E91" s="187"/>
      <c r="F91" s="187"/>
      <c r="G91" s="187"/>
      <c r="H91" s="187"/>
      <c r="I91" s="51">
        <f t="shared" ref="I91:V91" si="13">SUM(I78:I90)</f>
        <v>60.5</v>
      </c>
      <c r="J91" s="51">
        <f t="shared" si="13"/>
        <v>30</v>
      </c>
      <c r="K91" s="51">
        <f t="shared" si="13"/>
        <v>1134</v>
      </c>
      <c r="L91" s="51">
        <f t="shared" si="13"/>
        <v>1164</v>
      </c>
      <c r="M91" s="51">
        <f t="shared" si="13"/>
        <v>0</v>
      </c>
      <c r="N91" s="51">
        <f t="shared" si="13"/>
        <v>0</v>
      </c>
      <c r="O91" s="51">
        <f t="shared" si="13"/>
        <v>0</v>
      </c>
      <c r="P91" s="51">
        <f t="shared" si="13"/>
        <v>0</v>
      </c>
      <c r="Q91" s="51">
        <f t="shared" si="13"/>
        <v>0</v>
      </c>
      <c r="R91" s="51">
        <f t="shared" si="13"/>
        <v>0</v>
      </c>
      <c r="S91" s="51">
        <f t="shared" si="13"/>
        <v>0</v>
      </c>
      <c r="T91" s="51">
        <f t="shared" si="13"/>
        <v>0</v>
      </c>
      <c r="U91" s="51">
        <f t="shared" si="13"/>
        <v>0</v>
      </c>
      <c r="V91" s="51">
        <f t="shared" si="13"/>
        <v>0</v>
      </c>
    </row>
    <row r="92" spans="1:23" ht="18" customHeight="1">
      <c r="B92" s="145" t="s">
        <v>111</v>
      </c>
      <c r="C92" s="32"/>
      <c r="D92" s="150" t="s">
        <v>171</v>
      </c>
      <c r="E92" s="140" t="s">
        <v>183</v>
      </c>
      <c r="F92" s="139" t="s">
        <v>35</v>
      </c>
      <c r="G92" s="99" t="s">
        <v>148</v>
      </c>
      <c r="H92" s="139" t="s">
        <v>40</v>
      </c>
      <c r="I92" s="51">
        <v>1.5</v>
      </c>
      <c r="J92" s="34">
        <v>12</v>
      </c>
      <c r="K92" s="139">
        <v>12</v>
      </c>
      <c r="L92" s="34">
        <f t="shared" ref="L92:L94" si="14">SUM(J92:K92)</f>
        <v>24</v>
      </c>
      <c r="M92" s="34"/>
      <c r="N92" s="34"/>
      <c r="O92" s="101"/>
      <c r="P92" s="101"/>
      <c r="Q92" s="34">
        <v>4</v>
      </c>
      <c r="R92" s="34"/>
      <c r="S92" s="34"/>
      <c r="T92" s="101"/>
      <c r="U92" s="34"/>
      <c r="V92" s="34"/>
    </row>
    <row r="93" spans="1:23" ht="18" customHeight="1">
      <c r="B93" s="145" t="s">
        <v>111</v>
      </c>
      <c r="C93" s="105"/>
      <c r="D93" s="104" t="s">
        <v>213</v>
      </c>
      <c r="E93" s="146" t="s">
        <v>183</v>
      </c>
      <c r="F93" s="142" t="s">
        <v>147</v>
      </c>
      <c r="G93" s="99" t="s">
        <v>140</v>
      </c>
      <c r="H93" s="142" t="s">
        <v>186</v>
      </c>
      <c r="I93" s="51">
        <v>1.5</v>
      </c>
      <c r="J93" s="34">
        <v>12</v>
      </c>
      <c r="K93" s="142">
        <v>12</v>
      </c>
      <c r="L93" s="34">
        <f t="shared" si="14"/>
        <v>24</v>
      </c>
      <c r="M93" s="34"/>
      <c r="N93" s="34"/>
      <c r="O93" s="101"/>
      <c r="P93" s="101"/>
      <c r="Q93" s="34">
        <v>4</v>
      </c>
      <c r="R93" s="34"/>
      <c r="S93" s="34"/>
      <c r="T93" s="34"/>
      <c r="U93" s="34"/>
      <c r="V93" s="34"/>
    </row>
    <row r="94" spans="1:23" ht="18" customHeight="1">
      <c r="B94" s="145" t="s">
        <v>111</v>
      </c>
      <c r="C94" s="105" t="s">
        <v>189</v>
      </c>
      <c r="D94" s="106" t="s">
        <v>190</v>
      </c>
      <c r="E94" s="146" t="s">
        <v>191</v>
      </c>
      <c r="F94" s="142" t="s">
        <v>192</v>
      </c>
      <c r="G94" s="99" t="s">
        <v>185</v>
      </c>
      <c r="H94" s="34" t="s">
        <v>193</v>
      </c>
      <c r="I94" s="107">
        <v>1.5</v>
      </c>
      <c r="J94" s="54">
        <v>24</v>
      </c>
      <c r="K94" s="55">
        <v>0</v>
      </c>
      <c r="L94" s="34">
        <f t="shared" si="14"/>
        <v>24</v>
      </c>
      <c r="M94" s="54"/>
      <c r="N94" s="54"/>
      <c r="O94" s="54"/>
      <c r="P94" s="54"/>
      <c r="Q94" s="34">
        <v>4</v>
      </c>
      <c r="R94" s="34"/>
      <c r="S94" s="34"/>
      <c r="T94" s="34"/>
      <c r="U94" s="34"/>
      <c r="V94" s="34"/>
    </row>
    <row r="95" spans="1:23" ht="18" customHeight="1">
      <c r="B95" s="119" t="s">
        <v>111</v>
      </c>
      <c r="C95" s="105"/>
      <c r="D95" s="104" t="s">
        <v>204</v>
      </c>
      <c r="E95" s="120" t="s">
        <v>191</v>
      </c>
      <c r="F95" s="113" t="s">
        <v>192</v>
      </c>
      <c r="G95" s="99" t="s">
        <v>140</v>
      </c>
      <c r="H95" s="34" t="s">
        <v>186</v>
      </c>
      <c r="I95" s="51">
        <v>1.5</v>
      </c>
      <c r="J95" s="34">
        <v>24</v>
      </c>
      <c r="K95" s="113">
        <v>0</v>
      </c>
      <c r="L95" s="34">
        <f t="shared" ref="L95:L97" si="15">SUM(J95:K95)</f>
        <v>24</v>
      </c>
      <c r="M95" s="34"/>
      <c r="N95" s="34"/>
      <c r="O95" s="101"/>
      <c r="P95" s="101"/>
      <c r="Q95" s="101"/>
      <c r="R95" s="34"/>
      <c r="S95" s="34">
        <v>4</v>
      </c>
      <c r="T95" s="34"/>
      <c r="U95" s="34"/>
      <c r="V95" s="34"/>
      <c r="W95" s="209"/>
    </row>
    <row r="96" spans="1:23" ht="18" customHeight="1">
      <c r="B96" s="145" t="s">
        <v>111</v>
      </c>
      <c r="C96" s="32"/>
      <c r="D96" s="104" t="s">
        <v>188</v>
      </c>
      <c r="E96" s="146" t="s">
        <v>183</v>
      </c>
      <c r="F96" s="142" t="s">
        <v>147</v>
      </c>
      <c r="G96" s="99" t="s">
        <v>140</v>
      </c>
      <c r="H96" s="142" t="s">
        <v>186</v>
      </c>
      <c r="I96" s="51">
        <v>1.5</v>
      </c>
      <c r="J96" s="34">
        <v>12</v>
      </c>
      <c r="K96" s="142">
        <v>12</v>
      </c>
      <c r="L96" s="34">
        <f t="shared" si="15"/>
        <v>24</v>
      </c>
      <c r="M96" s="34"/>
      <c r="N96" s="34"/>
      <c r="O96" s="101"/>
      <c r="P96" s="101"/>
      <c r="Q96" s="34"/>
      <c r="R96" s="34"/>
      <c r="S96" s="34"/>
      <c r="T96" s="34">
        <v>4</v>
      </c>
      <c r="U96" s="51"/>
      <c r="V96" s="51"/>
      <c r="W96" s="209"/>
    </row>
    <row r="97" spans="2:23" ht="18" customHeight="1">
      <c r="B97" s="145" t="s">
        <v>111</v>
      </c>
      <c r="C97" s="105"/>
      <c r="D97" s="104" t="s">
        <v>254</v>
      </c>
      <c r="E97" s="146" t="s">
        <v>183</v>
      </c>
      <c r="F97" s="142" t="s">
        <v>147</v>
      </c>
      <c r="G97" s="99" t="s">
        <v>140</v>
      </c>
      <c r="H97" s="142" t="s">
        <v>186</v>
      </c>
      <c r="I97" s="51">
        <v>3</v>
      </c>
      <c r="J97" s="34">
        <v>12</v>
      </c>
      <c r="K97" s="142">
        <v>36</v>
      </c>
      <c r="L97" s="34">
        <f t="shared" si="15"/>
        <v>48</v>
      </c>
      <c r="M97" s="34"/>
      <c r="N97" s="34"/>
      <c r="O97" s="101"/>
      <c r="P97" s="101"/>
      <c r="Q97" s="101"/>
      <c r="R97" s="34"/>
      <c r="S97" s="34"/>
      <c r="T97" s="101" t="s">
        <v>156</v>
      </c>
      <c r="U97" s="101"/>
      <c r="V97" s="34"/>
      <c r="W97" s="209"/>
    </row>
    <row r="98" spans="2:23" ht="18" customHeight="1">
      <c r="B98" s="145" t="s">
        <v>111</v>
      </c>
      <c r="C98" s="32"/>
      <c r="D98" s="102" t="s">
        <v>182</v>
      </c>
      <c r="E98" s="146" t="s">
        <v>183</v>
      </c>
      <c r="F98" s="142" t="s">
        <v>184</v>
      </c>
      <c r="G98" s="99" t="s">
        <v>185</v>
      </c>
      <c r="H98" s="142" t="s">
        <v>186</v>
      </c>
      <c r="I98" s="51">
        <v>4.5</v>
      </c>
      <c r="J98" s="34">
        <v>18</v>
      </c>
      <c r="K98" s="142">
        <v>54</v>
      </c>
      <c r="L98" s="34">
        <f t="shared" ref="L98" si="16">SUM(J98:K98)</f>
        <v>72</v>
      </c>
      <c r="M98" s="34"/>
      <c r="N98" s="34"/>
      <c r="O98" s="34"/>
      <c r="P98" s="101"/>
      <c r="Q98" s="34"/>
      <c r="R98" s="34"/>
      <c r="S98" s="34"/>
      <c r="T98" s="101"/>
      <c r="U98" s="101" t="s">
        <v>149</v>
      </c>
      <c r="V98" s="34"/>
      <c r="W98" s="209"/>
    </row>
    <row r="99" spans="2:23" ht="18" customHeight="1">
      <c r="B99" s="207" t="s">
        <v>112</v>
      </c>
      <c r="C99" s="208"/>
      <c r="D99" s="208"/>
      <c r="E99" s="208"/>
      <c r="F99" s="208"/>
      <c r="G99" s="208"/>
      <c r="H99" s="208"/>
      <c r="I99" s="51">
        <f t="shared" ref="I99:V99" si="17">SUM(I92:I98)</f>
        <v>15</v>
      </c>
      <c r="J99" s="51">
        <f t="shared" si="17"/>
        <v>114</v>
      </c>
      <c r="K99" s="51">
        <f t="shared" si="17"/>
        <v>126</v>
      </c>
      <c r="L99" s="51">
        <f t="shared" si="17"/>
        <v>240</v>
      </c>
      <c r="M99" s="51">
        <f t="shared" si="17"/>
        <v>0</v>
      </c>
      <c r="N99" s="51">
        <f t="shared" si="17"/>
        <v>0</v>
      </c>
      <c r="O99" s="51">
        <f t="shared" si="17"/>
        <v>0</v>
      </c>
      <c r="P99" s="51">
        <f t="shared" si="17"/>
        <v>0</v>
      </c>
      <c r="Q99" s="51">
        <f t="shared" si="17"/>
        <v>12</v>
      </c>
      <c r="R99" s="51">
        <f t="shared" si="17"/>
        <v>0</v>
      </c>
      <c r="S99" s="51">
        <f t="shared" si="17"/>
        <v>4</v>
      </c>
      <c r="T99" s="51">
        <f t="shared" si="17"/>
        <v>4</v>
      </c>
      <c r="U99" s="51">
        <f t="shared" si="17"/>
        <v>0</v>
      </c>
      <c r="V99" s="51">
        <f t="shared" si="17"/>
        <v>0</v>
      </c>
      <c r="W99" s="92"/>
    </row>
    <row r="100" spans="2:23">
      <c r="B100" s="220" t="s">
        <v>113</v>
      </c>
      <c r="C100" s="221"/>
      <c r="D100" s="221"/>
      <c r="E100" s="221"/>
      <c r="F100" s="221"/>
      <c r="G100" s="221"/>
      <c r="H100" s="221"/>
      <c r="I100" s="83">
        <f t="shared" ref="I100:V100" si="18">I99+I91+I77+I64+I52+I47</f>
        <v>230</v>
      </c>
      <c r="J100" s="83">
        <f t="shared" si="18"/>
        <v>1669</v>
      </c>
      <c r="K100" s="83">
        <f t="shared" si="18"/>
        <v>2245</v>
      </c>
      <c r="L100" s="83">
        <f t="shared" si="18"/>
        <v>3914</v>
      </c>
      <c r="M100" s="83">
        <f t="shared" si="18"/>
        <v>22</v>
      </c>
      <c r="N100" s="83">
        <f t="shared" si="18"/>
        <v>26</v>
      </c>
      <c r="O100" s="83">
        <f t="shared" si="18"/>
        <v>23</v>
      </c>
      <c r="P100" s="83">
        <f t="shared" si="18"/>
        <v>20</v>
      </c>
      <c r="Q100" s="83">
        <f t="shared" si="18"/>
        <v>22</v>
      </c>
      <c r="R100" s="83">
        <f t="shared" si="18"/>
        <v>0</v>
      </c>
      <c r="S100" s="83">
        <f t="shared" si="18"/>
        <v>20</v>
      </c>
      <c r="T100" s="83">
        <f t="shared" si="18"/>
        <v>20</v>
      </c>
      <c r="U100" s="83">
        <f t="shared" si="18"/>
        <v>0</v>
      </c>
      <c r="V100" s="83">
        <f t="shared" si="18"/>
        <v>0</v>
      </c>
    </row>
    <row r="101" spans="2:23" ht="28.05" customHeight="1">
      <c r="B101" s="42"/>
      <c r="C101" s="65"/>
      <c r="D101" s="66"/>
      <c r="E101" s="66"/>
      <c r="F101" s="66"/>
      <c r="G101" s="65"/>
      <c r="H101" s="42"/>
      <c r="I101" s="84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</row>
    <row r="102" spans="2:23" ht="28.95" customHeight="1">
      <c r="B102" s="222" t="s">
        <v>114</v>
      </c>
      <c r="C102" s="223"/>
      <c r="D102" s="223"/>
      <c r="E102" s="223"/>
      <c r="F102" s="223"/>
      <c r="G102" s="223"/>
      <c r="H102" s="224"/>
      <c r="I102" s="45"/>
      <c r="J102" s="222" t="s">
        <v>115</v>
      </c>
      <c r="K102" s="223"/>
      <c r="L102" s="223"/>
      <c r="M102" s="223"/>
      <c r="N102" s="223"/>
      <c r="O102" s="223"/>
      <c r="P102" s="223"/>
      <c r="Q102" s="223"/>
      <c r="R102" s="225"/>
      <c r="S102" s="225"/>
      <c r="T102" s="225"/>
      <c r="U102" s="225"/>
      <c r="V102" s="224"/>
    </row>
    <row r="103" spans="2:23" ht="25.95" customHeight="1">
      <c r="B103" s="226" t="s">
        <v>116</v>
      </c>
      <c r="C103" s="227"/>
      <c r="D103" s="67" t="s">
        <v>20</v>
      </c>
      <c r="E103" s="68" t="s">
        <v>117</v>
      </c>
      <c r="F103" s="68" t="s">
        <v>118</v>
      </c>
      <c r="G103" s="67" t="s">
        <v>119</v>
      </c>
      <c r="H103" s="69" t="s">
        <v>17</v>
      </c>
      <c r="I103" s="45"/>
      <c r="J103" s="85" t="s">
        <v>120</v>
      </c>
      <c r="K103" s="86" t="s">
        <v>51</v>
      </c>
      <c r="L103" s="86" t="s">
        <v>121</v>
      </c>
      <c r="M103" s="86" t="s">
        <v>122</v>
      </c>
      <c r="N103" s="86" t="s">
        <v>123</v>
      </c>
      <c r="O103" s="86" t="s">
        <v>124</v>
      </c>
      <c r="P103" s="86" t="s">
        <v>125</v>
      </c>
      <c r="Q103" s="86"/>
      <c r="R103" s="123"/>
      <c r="S103" s="123"/>
      <c r="T103" s="123"/>
      <c r="U103" s="123"/>
      <c r="V103" s="93" t="s">
        <v>113</v>
      </c>
    </row>
    <row r="104" spans="2:23" ht="16.05" customHeight="1">
      <c r="B104" s="215" t="s">
        <v>26</v>
      </c>
      <c r="C104" s="70" t="s">
        <v>126</v>
      </c>
      <c r="D104" s="71">
        <f>L47</f>
        <v>1060</v>
      </c>
      <c r="E104" s="72">
        <f>J47</f>
        <v>780</v>
      </c>
      <c r="F104" s="72">
        <f>K47</f>
        <v>280</v>
      </c>
      <c r="G104" s="73">
        <f>F104/D104</f>
        <v>0.26415094339622641</v>
      </c>
      <c r="H104" s="74">
        <f>I47</f>
        <v>64</v>
      </c>
      <c r="I104" s="45"/>
      <c r="J104" s="87">
        <v>1</v>
      </c>
      <c r="K104" s="88">
        <v>2</v>
      </c>
      <c r="L104" s="88">
        <v>1</v>
      </c>
      <c r="M104" s="88">
        <v>0</v>
      </c>
      <c r="N104" s="88">
        <v>14</v>
      </c>
      <c r="O104" s="88">
        <v>1</v>
      </c>
      <c r="P104" s="88">
        <v>1</v>
      </c>
      <c r="Q104" s="94"/>
      <c r="R104" s="124"/>
      <c r="S104" s="124"/>
      <c r="T104" s="124"/>
      <c r="U104" s="124"/>
      <c r="V104" s="95">
        <f>SUM(K104:P104)</f>
        <v>19</v>
      </c>
    </row>
    <row r="105" spans="2:23" ht="16.05" customHeight="1">
      <c r="B105" s="216"/>
      <c r="C105" s="75" t="s">
        <v>127</v>
      </c>
      <c r="D105" s="76">
        <f>L64</f>
        <v>602</v>
      </c>
      <c r="E105" s="72">
        <f>J64</f>
        <v>323</v>
      </c>
      <c r="F105" s="72">
        <f>K64</f>
        <v>279</v>
      </c>
      <c r="G105" s="73">
        <f t="shared" ref="G105:G106" si="19">F105/D105</f>
        <v>0.46345514950166111</v>
      </c>
      <c r="H105" s="110">
        <f>I64</f>
        <v>37.5</v>
      </c>
      <c r="I105" s="45"/>
      <c r="J105" s="87">
        <v>2</v>
      </c>
      <c r="K105" s="88"/>
      <c r="L105" s="76"/>
      <c r="M105" s="88">
        <v>4</v>
      </c>
      <c r="N105" s="88">
        <v>14</v>
      </c>
      <c r="O105" s="88">
        <v>1</v>
      </c>
      <c r="P105" s="88">
        <v>1</v>
      </c>
      <c r="Q105" s="76"/>
      <c r="R105" s="125"/>
      <c r="S105" s="125"/>
      <c r="T105" s="125"/>
      <c r="U105" s="125"/>
      <c r="V105" s="95">
        <f>SUM(K105:P105)</f>
        <v>20</v>
      </c>
    </row>
    <row r="106" spans="2:23" ht="16.05" customHeight="1">
      <c r="B106" s="216"/>
      <c r="C106" s="75" t="s">
        <v>128</v>
      </c>
      <c r="D106" s="77">
        <f>L77</f>
        <v>720</v>
      </c>
      <c r="E106" s="72">
        <f>J77</f>
        <v>294</v>
      </c>
      <c r="F106" s="72">
        <f>K77</f>
        <v>426</v>
      </c>
      <c r="G106" s="73">
        <f t="shared" si="19"/>
        <v>0.59166666666666667</v>
      </c>
      <c r="H106" s="110">
        <f>I77</f>
        <v>45</v>
      </c>
      <c r="I106" s="45"/>
      <c r="J106" s="87">
        <v>3</v>
      </c>
      <c r="K106" s="88"/>
      <c r="L106" s="76"/>
      <c r="M106" s="88">
        <v>4</v>
      </c>
      <c r="N106" s="88">
        <v>14</v>
      </c>
      <c r="O106" s="88">
        <v>1</v>
      </c>
      <c r="P106" s="88">
        <v>1</v>
      </c>
      <c r="Q106" s="76"/>
      <c r="R106" s="125"/>
      <c r="S106" s="125"/>
      <c r="T106" s="125"/>
      <c r="U106" s="125"/>
      <c r="V106" s="95">
        <f>SUM(K106:P106)</f>
        <v>20</v>
      </c>
    </row>
    <row r="107" spans="2:23" ht="16.05" customHeight="1">
      <c r="B107" s="217"/>
      <c r="C107" s="75" t="s">
        <v>129</v>
      </c>
      <c r="D107" s="72">
        <f>L91</f>
        <v>1164</v>
      </c>
      <c r="E107" s="72">
        <f>J91</f>
        <v>30</v>
      </c>
      <c r="F107" s="72">
        <f>K91</f>
        <v>1134</v>
      </c>
      <c r="G107" s="72" t="s">
        <v>130</v>
      </c>
      <c r="H107" s="110">
        <f>I91</f>
        <v>60.5</v>
      </c>
      <c r="I107" s="45"/>
      <c r="J107" s="87">
        <v>4</v>
      </c>
      <c r="K107" s="88"/>
      <c r="L107" s="76"/>
      <c r="M107" s="88">
        <v>4</v>
      </c>
      <c r="N107" s="88">
        <v>14</v>
      </c>
      <c r="O107" s="88">
        <v>1</v>
      </c>
      <c r="P107" s="88">
        <v>1</v>
      </c>
      <c r="Q107" s="76"/>
      <c r="R107" s="125"/>
      <c r="S107" s="125"/>
      <c r="T107" s="125"/>
      <c r="U107" s="125"/>
      <c r="V107" s="95">
        <f>SUM(K107:P107)</f>
        <v>20</v>
      </c>
    </row>
    <row r="108" spans="2:23" ht="16.05" customHeight="1">
      <c r="B108" s="215" t="s">
        <v>95</v>
      </c>
      <c r="C108" s="75" t="s">
        <v>131</v>
      </c>
      <c r="D108" s="72">
        <f>L52</f>
        <v>128</v>
      </c>
      <c r="E108" s="72">
        <f>J52</f>
        <v>128</v>
      </c>
      <c r="F108" s="72" t="s">
        <v>130</v>
      </c>
      <c r="G108" s="72" t="s">
        <v>130</v>
      </c>
      <c r="H108" s="74">
        <f>I52</f>
        <v>8</v>
      </c>
      <c r="I108" s="45"/>
      <c r="J108" s="87">
        <v>5</v>
      </c>
      <c r="K108" s="88"/>
      <c r="L108" s="76"/>
      <c r="M108" s="88">
        <v>12</v>
      </c>
      <c r="N108" s="88">
        <v>6</v>
      </c>
      <c r="O108" s="88">
        <v>1</v>
      </c>
      <c r="P108" s="88">
        <v>1</v>
      </c>
      <c r="Q108" s="76"/>
      <c r="R108" s="125"/>
      <c r="S108" s="125"/>
      <c r="T108" s="125"/>
      <c r="U108" s="125"/>
      <c r="V108" s="95">
        <v>20</v>
      </c>
    </row>
    <row r="109" spans="2:23" ht="16.05" customHeight="1">
      <c r="B109" s="217"/>
      <c r="C109" s="75" t="s">
        <v>132</v>
      </c>
      <c r="D109" s="77">
        <f>L99</f>
        <v>240</v>
      </c>
      <c r="E109" s="111">
        <f>J99</f>
        <v>114</v>
      </c>
      <c r="F109" s="111">
        <f>K99</f>
        <v>126</v>
      </c>
      <c r="G109" s="73">
        <f>F109/D109</f>
        <v>0.52500000000000002</v>
      </c>
      <c r="H109" s="74">
        <f>I99</f>
        <v>15</v>
      </c>
      <c r="I109" s="45"/>
      <c r="J109" s="203">
        <v>6</v>
      </c>
      <c r="K109" s="89"/>
      <c r="L109" s="76"/>
      <c r="M109" s="88">
        <v>4</v>
      </c>
      <c r="N109" s="88"/>
      <c r="O109" s="88"/>
      <c r="P109" s="88"/>
      <c r="Q109" s="76"/>
      <c r="R109" s="125"/>
      <c r="S109" s="125"/>
      <c r="T109" s="125"/>
      <c r="U109" s="125"/>
      <c r="V109" s="204">
        <v>15</v>
      </c>
    </row>
    <row r="110" spans="2:23">
      <c r="B110" s="201" t="s">
        <v>133</v>
      </c>
      <c r="C110" s="202"/>
      <c r="D110" s="75"/>
      <c r="E110" s="72"/>
      <c r="F110" s="72"/>
      <c r="G110" s="72"/>
      <c r="H110" s="74">
        <v>18</v>
      </c>
      <c r="I110" s="45"/>
      <c r="J110" s="203"/>
      <c r="K110" s="89"/>
      <c r="L110" s="76"/>
      <c r="M110" s="88">
        <v>11</v>
      </c>
      <c r="N110" s="88"/>
      <c r="O110" s="88"/>
      <c r="P110" s="88"/>
      <c r="Q110" s="76"/>
      <c r="R110" s="125"/>
      <c r="S110" s="125"/>
      <c r="T110" s="125"/>
      <c r="U110" s="125"/>
      <c r="V110" s="204"/>
    </row>
    <row r="111" spans="2:23" ht="14.4" thickBot="1">
      <c r="B111" s="210" t="s">
        <v>134</v>
      </c>
      <c r="C111" s="211"/>
      <c r="D111" s="78">
        <f>SUM(D104:D110)</f>
        <v>3914</v>
      </c>
      <c r="E111" s="78">
        <f>SUM(E104:E110)</f>
        <v>1669</v>
      </c>
      <c r="F111" s="78">
        <f>SUM(F104:F110)</f>
        <v>2245</v>
      </c>
      <c r="G111" s="79">
        <f>F111/D111</f>
        <v>0.57358201328564129</v>
      </c>
      <c r="H111" s="80">
        <f>SUM(H104:H110)</f>
        <v>248</v>
      </c>
      <c r="I111" s="45"/>
      <c r="J111" s="117">
        <v>7</v>
      </c>
      <c r="K111" s="88"/>
      <c r="L111" s="76"/>
      <c r="M111" s="88">
        <v>12</v>
      </c>
      <c r="N111" s="88">
        <v>6</v>
      </c>
      <c r="O111" s="88">
        <v>1</v>
      </c>
      <c r="P111" s="88">
        <v>1</v>
      </c>
      <c r="Q111" s="76"/>
      <c r="R111" s="125"/>
      <c r="S111" s="125"/>
      <c r="T111" s="125"/>
      <c r="U111" s="125"/>
      <c r="V111" s="118">
        <f>SUM(K111:T111)</f>
        <v>20</v>
      </c>
    </row>
    <row r="112" spans="2:23" ht="18" customHeight="1">
      <c r="B112" s="22"/>
      <c r="C112" s="81" t="s">
        <v>135</v>
      </c>
      <c r="D112" s="82">
        <f>(D104+D108)/D111</f>
        <v>0.30352580480327029</v>
      </c>
      <c r="E112" s="23"/>
      <c r="F112" s="23"/>
      <c r="G112" s="23"/>
      <c r="H112" s="23"/>
      <c r="I112" s="24"/>
      <c r="J112" s="117">
        <v>8</v>
      </c>
      <c r="K112" s="88"/>
      <c r="L112" s="76"/>
      <c r="M112" s="88">
        <v>12</v>
      </c>
      <c r="N112" s="88">
        <v>6</v>
      </c>
      <c r="O112" s="88">
        <v>1</v>
      </c>
      <c r="P112" s="88">
        <v>1</v>
      </c>
      <c r="Q112" s="76"/>
      <c r="R112" s="125"/>
      <c r="S112" s="125"/>
      <c r="T112" s="125"/>
      <c r="U112" s="125"/>
      <c r="V112" s="118">
        <f t="shared" ref="V112" si="20">SUM(K112:T112)</f>
        <v>20</v>
      </c>
    </row>
    <row r="113" spans="2:22" ht="18" customHeight="1">
      <c r="B113" s="22"/>
      <c r="C113" s="81" t="s">
        <v>136</v>
      </c>
      <c r="D113" s="82">
        <f>(D108+D109)/D111</f>
        <v>9.4021461420541644E-2</v>
      </c>
      <c r="E113" s="23"/>
      <c r="F113" s="23"/>
      <c r="G113" s="23"/>
      <c r="H113" s="23"/>
      <c r="J113" s="143">
        <v>9</v>
      </c>
      <c r="K113" s="89"/>
      <c r="L113" s="76"/>
      <c r="M113" s="88">
        <v>18</v>
      </c>
      <c r="N113" s="88"/>
      <c r="O113" s="88"/>
      <c r="P113" s="88"/>
      <c r="Q113" s="76"/>
      <c r="R113" s="125"/>
      <c r="S113" s="125"/>
      <c r="T113" s="125"/>
      <c r="U113" s="125"/>
      <c r="V113" s="144">
        <v>18</v>
      </c>
    </row>
    <row r="114" spans="2:22" ht="39" customHeight="1">
      <c r="B114" s="212" t="s">
        <v>137</v>
      </c>
      <c r="C114" s="212"/>
      <c r="D114" s="212"/>
      <c r="E114" s="212"/>
      <c r="F114" s="212"/>
      <c r="G114" s="212"/>
      <c r="H114" s="212"/>
      <c r="J114" s="143">
        <v>10</v>
      </c>
      <c r="K114" s="128"/>
      <c r="L114" s="129"/>
      <c r="M114" s="130">
        <v>15</v>
      </c>
      <c r="N114" s="130"/>
      <c r="O114" s="130"/>
      <c r="P114" s="130"/>
      <c r="Q114" s="129"/>
      <c r="R114" s="131"/>
      <c r="S114" s="131"/>
      <c r="T114" s="131"/>
      <c r="U114" s="131"/>
      <c r="V114" s="144">
        <f t="shared" ref="V114" si="21">SUM(K114:T114)</f>
        <v>15</v>
      </c>
    </row>
    <row r="115" spans="2:22" ht="14.4" thickBot="1">
      <c r="J115" s="90" t="s">
        <v>134</v>
      </c>
      <c r="K115" s="91">
        <f t="shared" ref="K115:P115" si="22">SUM(K104:K114)</f>
        <v>2</v>
      </c>
      <c r="L115" s="91">
        <f t="shared" si="22"/>
        <v>1</v>
      </c>
      <c r="M115" s="91">
        <f t="shared" si="22"/>
        <v>96</v>
      </c>
      <c r="N115" s="91">
        <f t="shared" si="22"/>
        <v>74</v>
      </c>
      <c r="O115" s="91">
        <f t="shared" si="22"/>
        <v>7</v>
      </c>
      <c r="P115" s="91">
        <f t="shared" si="22"/>
        <v>7</v>
      </c>
      <c r="Q115" s="96"/>
      <c r="R115" s="126"/>
      <c r="S115" s="126"/>
      <c r="T115" s="126"/>
      <c r="U115" s="126"/>
      <c r="V115" s="97">
        <f>SUM(K115:Q115)</f>
        <v>187</v>
      </c>
    </row>
  </sheetData>
  <sheetProtection formatCells="0" insertHyperlinks="0" autoFilter="0"/>
  <mergeCells count="39">
    <mergeCell ref="W95:W98"/>
    <mergeCell ref="B111:C111"/>
    <mergeCell ref="B114:H114"/>
    <mergeCell ref="B14:B15"/>
    <mergeCell ref="B104:B107"/>
    <mergeCell ref="B108:B109"/>
    <mergeCell ref="C14:C15"/>
    <mergeCell ref="D14:D15"/>
    <mergeCell ref="E14:E15"/>
    <mergeCell ref="F14:F15"/>
    <mergeCell ref="G14:G15"/>
    <mergeCell ref="H14:H15"/>
    <mergeCell ref="B100:H100"/>
    <mergeCell ref="B102:H102"/>
    <mergeCell ref="J102:V102"/>
    <mergeCell ref="B103:C103"/>
    <mergeCell ref="B110:C110"/>
    <mergeCell ref="J109:J110"/>
    <mergeCell ref="V109:V110"/>
    <mergeCell ref="B52:H52"/>
    <mergeCell ref="B64:H64"/>
    <mergeCell ref="B77:H77"/>
    <mergeCell ref="B91:H91"/>
    <mergeCell ref="B99:H99"/>
    <mergeCell ref="C49:D49"/>
    <mergeCell ref="N49:P49"/>
    <mergeCell ref="C50:D50"/>
    <mergeCell ref="N50:P50"/>
    <mergeCell ref="C51:D51"/>
    <mergeCell ref="N51:P51"/>
    <mergeCell ref="C7:V7"/>
    <mergeCell ref="M14:V14"/>
    <mergeCell ref="B47:H47"/>
    <mergeCell ref="C48:D48"/>
    <mergeCell ref="N48:P48"/>
    <mergeCell ref="I14:I15"/>
    <mergeCell ref="J14:J15"/>
    <mergeCell ref="K14:K15"/>
    <mergeCell ref="L14:L15"/>
  </mergeCells>
  <phoneticPr fontId="30" type="noConversion"/>
  <pageMargins left="0.25" right="0.25" top="0.75" bottom="0.75" header="0.29861111111111099" footer="0.29861111111111099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11"/>
  <sheetViews>
    <sheetView topLeftCell="A91" workbookViewId="0">
      <selection activeCell="M112" sqref="M112"/>
    </sheetView>
  </sheetViews>
  <sheetFormatPr defaultRowHeight="13.8"/>
  <sheetData>
    <row r="1" spans="2:22" ht="14.4" thickBot="1"/>
    <row r="2" spans="2:22" ht="13.8" customHeight="1">
      <c r="B2" s="213" t="s">
        <v>10</v>
      </c>
      <c r="C2" s="218" t="s">
        <v>11</v>
      </c>
      <c r="D2" s="195" t="s">
        <v>12</v>
      </c>
      <c r="E2" s="195" t="s">
        <v>13</v>
      </c>
      <c r="F2" s="195" t="s">
        <v>14</v>
      </c>
      <c r="G2" s="195" t="s">
        <v>15</v>
      </c>
      <c r="H2" s="195" t="s">
        <v>16</v>
      </c>
      <c r="I2" s="193" t="s">
        <v>17</v>
      </c>
      <c r="J2" s="195" t="s">
        <v>18</v>
      </c>
      <c r="K2" s="195" t="s">
        <v>19</v>
      </c>
      <c r="L2" s="195" t="s">
        <v>20</v>
      </c>
      <c r="M2" s="183" t="s">
        <v>21</v>
      </c>
      <c r="N2" s="183"/>
      <c r="O2" s="183"/>
      <c r="P2" s="183"/>
      <c r="Q2" s="183"/>
      <c r="R2" s="184"/>
      <c r="S2" s="184"/>
      <c r="T2" s="184"/>
      <c r="U2" s="184"/>
      <c r="V2" s="185"/>
    </row>
    <row r="3" spans="2:22" ht="14.4">
      <c r="B3" s="214"/>
      <c r="C3" s="219"/>
      <c r="D3" s="196"/>
      <c r="E3" s="196"/>
      <c r="F3" s="196"/>
      <c r="G3" s="196"/>
      <c r="H3" s="196"/>
      <c r="I3" s="194"/>
      <c r="J3" s="196"/>
      <c r="K3" s="196"/>
      <c r="L3" s="196"/>
      <c r="M3" s="152">
        <v>1</v>
      </c>
      <c r="N3" s="152">
        <v>2</v>
      </c>
      <c r="O3" s="152">
        <v>3</v>
      </c>
      <c r="P3" s="152">
        <v>4</v>
      </c>
      <c r="Q3" s="152">
        <v>5</v>
      </c>
      <c r="R3" s="121">
        <v>6</v>
      </c>
      <c r="S3" s="121">
        <v>7</v>
      </c>
      <c r="T3" s="121">
        <v>8</v>
      </c>
      <c r="U3" s="121">
        <v>9</v>
      </c>
      <c r="V3" s="56">
        <v>10</v>
      </c>
    </row>
    <row r="4" spans="2:22">
      <c r="B4" s="156" t="s">
        <v>23</v>
      </c>
      <c r="C4" s="157" t="s">
        <v>24</v>
      </c>
      <c r="D4" s="157" t="s">
        <v>25</v>
      </c>
      <c r="E4" s="157" t="s">
        <v>26</v>
      </c>
      <c r="F4" s="157" t="s">
        <v>27</v>
      </c>
      <c r="G4" s="157" t="s">
        <v>28</v>
      </c>
      <c r="H4" s="157" t="s">
        <v>29</v>
      </c>
      <c r="I4" s="157">
        <v>4.5</v>
      </c>
      <c r="J4" s="34">
        <v>70</v>
      </c>
      <c r="K4" s="34">
        <v>0</v>
      </c>
      <c r="L4" s="46">
        <v>70</v>
      </c>
      <c r="M4" s="34">
        <v>5</v>
      </c>
      <c r="N4" s="157"/>
      <c r="O4" s="157"/>
      <c r="P4" s="157"/>
      <c r="Q4" s="34"/>
      <c r="R4" s="122"/>
      <c r="S4" s="122"/>
      <c r="T4" s="122"/>
      <c r="U4" s="122"/>
      <c r="V4" s="57"/>
    </row>
    <row r="5" spans="2:22">
      <c r="B5" s="156" t="s">
        <v>23</v>
      </c>
      <c r="C5" s="157" t="s">
        <v>31</v>
      </c>
      <c r="D5" s="157" t="s">
        <v>32</v>
      </c>
      <c r="E5" s="157" t="s">
        <v>26</v>
      </c>
      <c r="F5" s="157" t="s">
        <v>27</v>
      </c>
      <c r="G5" s="157" t="s">
        <v>28</v>
      </c>
      <c r="H5" s="157" t="s">
        <v>29</v>
      </c>
      <c r="I5" s="157">
        <v>4.5</v>
      </c>
      <c r="J5" s="34">
        <v>70</v>
      </c>
      <c r="K5" s="34">
        <v>0</v>
      </c>
      <c r="L5" s="46">
        <v>70</v>
      </c>
      <c r="M5" s="34">
        <v>5</v>
      </c>
      <c r="N5" s="157"/>
      <c r="O5" s="157"/>
      <c r="P5" s="157"/>
      <c r="Q5" s="34"/>
      <c r="R5" s="122"/>
      <c r="S5" s="122"/>
      <c r="T5" s="122"/>
      <c r="U5" s="122"/>
      <c r="V5" s="57"/>
    </row>
    <row r="6" spans="2:22" ht="24">
      <c r="B6" s="156" t="s">
        <v>23</v>
      </c>
      <c r="C6" s="32" t="s">
        <v>33</v>
      </c>
      <c r="D6" s="159" t="s">
        <v>34</v>
      </c>
      <c r="E6" s="157" t="s">
        <v>26</v>
      </c>
      <c r="F6" s="157" t="s">
        <v>35</v>
      </c>
      <c r="G6" s="159" t="s">
        <v>36</v>
      </c>
      <c r="H6" s="34" t="s">
        <v>29</v>
      </c>
      <c r="I6" s="47">
        <v>1.5</v>
      </c>
      <c r="J6" s="34">
        <v>4</v>
      </c>
      <c r="K6" s="34">
        <v>20</v>
      </c>
      <c r="L6" s="48">
        <f>SUM(J6:K6)</f>
        <v>24</v>
      </c>
      <c r="M6" s="34">
        <v>2</v>
      </c>
      <c r="N6" s="34"/>
      <c r="O6" s="34"/>
      <c r="P6" s="34"/>
      <c r="Q6" s="34"/>
      <c r="R6" s="122"/>
      <c r="S6" s="122"/>
      <c r="T6" s="122"/>
      <c r="U6" s="122"/>
      <c r="V6" s="57"/>
    </row>
    <row r="7" spans="2:22" ht="24">
      <c r="B7" s="156" t="s">
        <v>23</v>
      </c>
      <c r="C7" s="32"/>
      <c r="D7" s="127" t="s">
        <v>202</v>
      </c>
      <c r="E7" s="157" t="s">
        <v>26</v>
      </c>
      <c r="F7" s="157" t="s">
        <v>35</v>
      </c>
      <c r="G7" s="159" t="s">
        <v>140</v>
      </c>
      <c r="H7" s="34" t="s">
        <v>29</v>
      </c>
      <c r="I7" s="47">
        <v>4.5</v>
      </c>
      <c r="J7" s="34">
        <v>50</v>
      </c>
      <c r="K7" s="34">
        <v>20</v>
      </c>
      <c r="L7" s="48">
        <f>SUM(J7:K7)</f>
        <v>70</v>
      </c>
      <c r="M7" s="34">
        <v>5</v>
      </c>
      <c r="N7" s="34"/>
      <c r="O7" s="34"/>
      <c r="P7" s="34"/>
      <c r="Q7" s="34"/>
      <c r="R7" s="122"/>
      <c r="S7" s="122"/>
      <c r="T7" s="122"/>
      <c r="U7" s="122"/>
      <c r="V7" s="57"/>
    </row>
    <row r="8" spans="2:22" ht="36">
      <c r="B8" s="156" t="s">
        <v>23</v>
      </c>
      <c r="C8" s="32" t="s">
        <v>37</v>
      </c>
      <c r="D8" s="159" t="s">
        <v>38</v>
      </c>
      <c r="E8" s="157" t="s">
        <v>26</v>
      </c>
      <c r="F8" s="157" t="s">
        <v>35</v>
      </c>
      <c r="G8" s="159" t="s">
        <v>39</v>
      </c>
      <c r="H8" s="159" t="s">
        <v>40</v>
      </c>
      <c r="I8" s="49">
        <v>1</v>
      </c>
      <c r="J8" s="34">
        <v>12</v>
      </c>
      <c r="K8" s="34">
        <v>4</v>
      </c>
      <c r="L8" s="48">
        <v>16</v>
      </c>
      <c r="M8" s="34">
        <v>0</v>
      </c>
      <c r="N8" s="157"/>
      <c r="O8" s="157"/>
      <c r="P8" s="157"/>
      <c r="Q8" s="157"/>
      <c r="R8" s="161"/>
      <c r="S8" s="161"/>
      <c r="T8" s="161"/>
      <c r="U8" s="161"/>
      <c r="V8" s="60"/>
    </row>
    <row r="9" spans="2:22" ht="24">
      <c r="B9" s="156" t="s">
        <v>23</v>
      </c>
      <c r="C9" s="32" t="s">
        <v>41</v>
      </c>
      <c r="D9" s="159" t="s">
        <v>42</v>
      </c>
      <c r="E9" s="157" t="s">
        <v>26</v>
      </c>
      <c r="F9" s="157" t="s">
        <v>35</v>
      </c>
      <c r="G9" s="159" t="s">
        <v>43</v>
      </c>
      <c r="H9" s="34" t="s">
        <v>40</v>
      </c>
      <c r="I9" s="47">
        <v>3</v>
      </c>
      <c r="J9" s="34">
        <v>36</v>
      </c>
      <c r="K9" s="34">
        <v>12</v>
      </c>
      <c r="L9" s="48">
        <f>SUM(J9:K9)</f>
        <v>48</v>
      </c>
      <c r="M9" s="34">
        <v>4</v>
      </c>
      <c r="N9" s="34"/>
      <c r="O9" s="34"/>
      <c r="P9" s="34"/>
      <c r="Q9" s="34"/>
      <c r="R9" s="122"/>
      <c r="S9" s="122"/>
      <c r="T9" s="122"/>
      <c r="U9" s="122"/>
      <c r="V9" s="57"/>
    </row>
    <row r="10" spans="2:22" ht="24">
      <c r="B10" s="158" t="s">
        <v>23</v>
      </c>
      <c r="C10" s="159">
        <v>1100042</v>
      </c>
      <c r="D10" s="159" t="s">
        <v>44</v>
      </c>
      <c r="E10" s="159" t="s">
        <v>26</v>
      </c>
      <c r="F10" s="159" t="s">
        <v>27</v>
      </c>
      <c r="G10" s="159" t="s">
        <v>43</v>
      </c>
      <c r="H10" s="159" t="s">
        <v>40</v>
      </c>
      <c r="I10" s="47">
        <v>0.5</v>
      </c>
      <c r="J10" s="34">
        <v>8</v>
      </c>
      <c r="K10" s="34">
        <v>0</v>
      </c>
      <c r="L10" s="48">
        <f>SUM(J10:K10)</f>
        <v>8</v>
      </c>
      <c r="M10" s="34">
        <v>0</v>
      </c>
      <c r="N10" s="159"/>
      <c r="O10" s="159"/>
      <c r="P10" s="159"/>
      <c r="Q10" s="159"/>
      <c r="R10" s="160"/>
      <c r="S10" s="160"/>
      <c r="T10" s="160"/>
      <c r="U10" s="160"/>
      <c r="V10" s="61"/>
    </row>
    <row r="11" spans="2:22" ht="36">
      <c r="B11" s="156" t="s">
        <v>23</v>
      </c>
      <c r="C11" s="32" t="s">
        <v>45</v>
      </c>
      <c r="D11" s="159" t="s">
        <v>46</v>
      </c>
      <c r="E11" s="159" t="s">
        <v>26</v>
      </c>
      <c r="F11" s="159" t="s">
        <v>27</v>
      </c>
      <c r="G11" s="159" t="s">
        <v>39</v>
      </c>
      <c r="H11" s="36" t="s">
        <v>40</v>
      </c>
      <c r="I11" s="47">
        <v>2</v>
      </c>
      <c r="J11" s="34">
        <v>32</v>
      </c>
      <c r="K11" s="34">
        <v>0</v>
      </c>
      <c r="L11" s="48">
        <v>32</v>
      </c>
      <c r="M11" s="34">
        <v>1</v>
      </c>
      <c r="N11" s="36"/>
      <c r="O11" s="36"/>
      <c r="P11" s="36"/>
      <c r="Q11" s="36"/>
      <c r="R11" s="154"/>
      <c r="S11" s="154"/>
      <c r="T11" s="154"/>
      <c r="U11" s="154"/>
      <c r="V11" s="62"/>
    </row>
    <row r="12" spans="2:22" ht="36">
      <c r="B12" s="156" t="s">
        <v>23</v>
      </c>
      <c r="C12" s="32" t="s">
        <v>48</v>
      </c>
      <c r="D12" s="32" t="s">
        <v>49</v>
      </c>
      <c r="E12" s="32" t="s">
        <v>26</v>
      </c>
      <c r="F12" s="32" t="s">
        <v>27</v>
      </c>
      <c r="G12" s="32" t="s">
        <v>50</v>
      </c>
      <c r="H12" s="36" t="s">
        <v>40</v>
      </c>
      <c r="I12" s="47">
        <v>1</v>
      </c>
      <c r="J12" s="34">
        <v>16</v>
      </c>
      <c r="K12" s="34">
        <v>0</v>
      </c>
      <c r="L12" s="48">
        <v>16</v>
      </c>
      <c r="M12" s="34">
        <v>1</v>
      </c>
      <c r="N12" s="159"/>
      <c r="O12" s="159"/>
      <c r="P12" s="159"/>
      <c r="Q12" s="159"/>
      <c r="R12" s="160"/>
      <c r="S12" s="160"/>
      <c r="T12" s="160"/>
      <c r="U12" s="160"/>
      <c r="V12" s="61"/>
    </row>
    <row r="13" spans="2:22" ht="24">
      <c r="B13" s="158" t="s">
        <v>23</v>
      </c>
      <c r="C13" s="32">
        <v>140003</v>
      </c>
      <c r="D13" s="32" t="s">
        <v>51</v>
      </c>
      <c r="E13" s="32" t="s">
        <v>26</v>
      </c>
      <c r="F13" s="32" t="s">
        <v>52</v>
      </c>
      <c r="G13" s="32" t="s">
        <v>53</v>
      </c>
      <c r="H13" s="159" t="s">
        <v>40</v>
      </c>
      <c r="I13" s="47">
        <v>2</v>
      </c>
      <c r="J13" s="34">
        <v>0</v>
      </c>
      <c r="K13" s="34">
        <v>36</v>
      </c>
      <c r="L13" s="48">
        <v>36</v>
      </c>
      <c r="M13" s="40" t="s">
        <v>54</v>
      </c>
      <c r="N13" s="159"/>
      <c r="O13" s="159"/>
      <c r="P13" s="159"/>
      <c r="Q13" s="159"/>
      <c r="R13" s="160"/>
      <c r="S13" s="160"/>
      <c r="T13" s="160"/>
      <c r="U13" s="160"/>
      <c r="V13" s="61"/>
    </row>
    <row r="14" spans="2:22" ht="24">
      <c r="B14" s="156" t="s">
        <v>23</v>
      </c>
      <c r="C14" s="159" t="s">
        <v>55</v>
      </c>
      <c r="D14" s="159" t="s">
        <v>56</v>
      </c>
      <c r="E14" s="159" t="s">
        <v>26</v>
      </c>
      <c r="F14" s="159" t="s">
        <v>27</v>
      </c>
      <c r="G14" s="159" t="s">
        <v>28</v>
      </c>
      <c r="H14" s="159" t="s">
        <v>29</v>
      </c>
      <c r="I14" s="159">
        <v>4.5</v>
      </c>
      <c r="J14" s="34">
        <v>70</v>
      </c>
      <c r="K14" s="34">
        <v>0</v>
      </c>
      <c r="L14" s="50">
        <v>70</v>
      </c>
      <c r="M14" s="159"/>
      <c r="N14" s="34">
        <v>5</v>
      </c>
      <c r="O14" s="159"/>
      <c r="P14" s="159"/>
      <c r="Q14" s="159"/>
      <c r="R14" s="160"/>
      <c r="S14" s="160"/>
      <c r="T14" s="160"/>
      <c r="U14" s="160"/>
      <c r="V14" s="61"/>
    </row>
    <row r="15" spans="2:22" ht="24">
      <c r="B15" s="156" t="s">
        <v>23</v>
      </c>
      <c r="C15" s="159" t="s">
        <v>57</v>
      </c>
      <c r="D15" s="159" t="s">
        <v>58</v>
      </c>
      <c r="E15" s="159" t="s">
        <v>26</v>
      </c>
      <c r="F15" s="159" t="s">
        <v>27</v>
      </c>
      <c r="G15" s="159" t="s">
        <v>28</v>
      </c>
      <c r="H15" s="159" t="s">
        <v>29</v>
      </c>
      <c r="I15" s="159">
        <v>3.5</v>
      </c>
      <c r="J15" s="34">
        <v>56</v>
      </c>
      <c r="K15" s="34">
        <v>0</v>
      </c>
      <c r="L15" s="50">
        <v>56</v>
      </c>
      <c r="M15" s="159"/>
      <c r="N15" s="34">
        <v>4</v>
      </c>
      <c r="O15" s="159"/>
      <c r="P15" s="159"/>
      <c r="Q15" s="159"/>
      <c r="R15" s="160"/>
      <c r="S15" s="160"/>
      <c r="T15" s="160"/>
      <c r="U15" s="160"/>
      <c r="V15" s="61"/>
    </row>
    <row r="16" spans="2:22" ht="60">
      <c r="B16" s="156" t="s">
        <v>23</v>
      </c>
      <c r="C16" s="159" t="s">
        <v>59</v>
      </c>
      <c r="D16" s="159" t="s">
        <v>60</v>
      </c>
      <c r="E16" s="157" t="s">
        <v>26</v>
      </c>
      <c r="F16" s="157" t="s">
        <v>27</v>
      </c>
      <c r="G16" s="159" t="s">
        <v>43</v>
      </c>
      <c r="H16" s="34" t="s">
        <v>40</v>
      </c>
      <c r="I16" s="47">
        <v>2</v>
      </c>
      <c r="J16" s="34">
        <v>32</v>
      </c>
      <c r="K16" s="34">
        <v>0</v>
      </c>
      <c r="L16" s="48">
        <f>SUM(J16:K16)</f>
        <v>32</v>
      </c>
      <c r="M16" s="34"/>
      <c r="N16" s="34">
        <v>4</v>
      </c>
      <c r="O16" s="34"/>
      <c r="P16" s="34"/>
      <c r="Q16" s="34"/>
      <c r="R16" s="122"/>
      <c r="S16" s="122"/>
      <c r="T16" s="122"/>
      <c r="U16" s="122"/>
      <c r="V16" s="57"/>
    </row>
    <row r="17" spans="2:22" ht="24">
      <c r="B17" s="158" t="s">
        <v>23</v>
      </c>
      <c r="C17" s="32" t="s">
        <v>61</v>
      </c>
      <c r="D17" s="159" t="s">
        <v>62</v>
      </c>
      <c r="E17" s="159" t="s">
        <v>26</v>
      </c>
      <c r="F17" s="159" t="s">
        <v>35</v>
      </c>
      <c r="G17" s="40" t="s">
        <v>63</v>
      </c>
      <c r="H17" s="34" t="s">
        <v>40</v>
      </c>
      <c r="I17" s="47">
        <v>1</v>
      </c>
      <c r="J17" s="34">
        <v>12</v>
      </c>
      <c r="K17" s="34">
        <v>4</v>
      </c>
      <c r="L17" s="48">
        <f>SUM(J17:K17)</f>
        <v>16</v>
      </c>
      <c r="M17" s="34"/>
      <c r="N17" s="34">
        <v>2</v>
      </c>
      <c r="O17" s="34"/>
      <c r="P17" s="34"/>
      <c r="Q17" s="34"/>
      <c r="R17" s="122"/>
      <c r="S17" s="122"/>
      <c r="T17" s="122"/>
      <c r="U17" s="122"/>
      <c r="V17" s="57"/>
    </row>
    <row r="18" spans="2:22" ht="24">
      <c r="B18" s="156" t="s">
        <v>23</v>
      </c>
      <c r="C18" s="40" t="s">
        <v>65</v>
      </c>
      <c r="D18" s="159" t="s">
        <v>66</v>
      </c>
      <c r="E18" s="157" t="s">
        <v>26</v>
      </c>
      <c r="F18" s="157" t="s">
        <v>35</v>
      </c>
      <c r="G18" s="159" t="s">
        <v>36</v>
      </c>
      <c r="H18" s="34" t="s">
        <v>29</v>
      </c>
      <c r="I18" s="47">
        <v>1.5</v>
      </c>
      <c r="J18" s="34">
        <v>4</v>
      </c>
      <c r="K18" s="34">
        <v>24</v>
      </c>
      <c r="L18" s="48">
        <v>28</v>
      </c>
      <c r="M18" s="34"/>
      <c r="N18" s="34">
        <v>2</v>
      </c>
      <c r="O18" s="34"/>
      <c r="P18" s="34"/>
      <c r="Q18" s="34"/>
      <c r="R18" s="122"/>
      <c r="S18" s="122"/>
      <c r="T18" s="122"/>
      <c r="U18" s="122"/>
      <c r="V18" s="57"/>
    </row>
    <row r="19" spans="2:22" ht="24">
      <c r="B19" s="158" t="s">
        <v>23</v>
      </c>
      <c r="C19" s="159">
        <v>1100043</v>
      </c>
      <c r="D19" s="159" t="s">
        <v>67</v>
      </c>
      <c r="E19" s="159" t="s">
        <v>26</v>
      </c>
      <c r="F19" s="159" t="s">
        <v>27</v>
      </c>
      <c r="G19" s="159" t="s">
        <v>43</v>
      </c>
      <c r="H19" s="159" t="s">
        <v>40</v>
      </c>
      <c r="I19" s="47">
        <v>0.5</v>
      </c>
      <c r="J19" s="34">
        <v>8</v>
      </c>
      <c r="K19" s="34">
        <v>0</v>
      </c>
      <c r="L19" s="48">
        <f>SUM(J19:K19)</f>
        <v>8</v>
      </c>
      <c r="M19" s="159"/>
      <c r="N19" s="34">
        <v>0</v>
      </c>
      <c r="O19" s="159"/>
      <c r="P19" s="159"/>
      <c r="Q19" s="159"/>
      <c r="R19" s="160"/>
      <c r="S19" s="160"/>
      <c r="T19" s="160"/>
      <c r="U19" s="160"/>
      <c r="V19" s="61"/>
    </row>
    <row r="20" spans="2:22">
      <c r="B20" s="156" t="s">
        <v>23</v>
      </c>
      <c r="C20" s="41">
        <v>1400002</v>
      </c>
      <c r="D20" s="41" t="s">
        <v>68</v>
      </c>
      <c r="E20" s="159" t="s">
        <v>26</v>
      </c>
      <c r="F20" s="159" t="s">
        <v>27</v>
      </c>
      <c r="G20" s="159" t="s">
        <v>53</v>
      </c>
      <c r="H20" s="34" t="s">
        <v>29</v>
      </c>
      <c r="I20" s="47">
        <v>2</v>
      </c>
      <c r="J20" s="34">
        <v>36</v>
      </c>
      <c r="K20" s="34">
        <v>0</v>
      </c>
      <c r="L20" s="48">
        <v>36</v>
      </c>
      <c r="M20" s="34"/>
      <c r="N20" s="34">
        <v>2</v>
      </c>
      <c r="O20" s="34"/>
      <c r="P20" s="34"/>
      <c r="Q20" s="34"/>
      <c r="R20" s="122"/>
      <c r="S20" s="122"/>
      <c r="T20" s="122"/>
      <c r="U20" s="122"/>
      <c r="V20" s="57"/>
    </row>
    <row r="21" spans="2:22" ht="24">
      <c r="B21" s="158" t="s">
        <v>23</v>
      </c>
      <c r="C21" s="159" t="s">
        <v>70</v>
      </c>
      <c r="D21" s="159" t="s">
        <v>71</v>
      </c>
      <c r="E21" s="159" t="s">
        <v>26</v>
      </c>
      <c r="F21" s="159" t="s">
        <v>27</v>
      </c>
      <c r="G21" s="159" t="s">
        <v>28</v>
      </c>
      <c r="H21" s="159" t="s">
        <v>40</v>
      </c>
      <c r="I21" s="47">
        <v>1</v>
      </c>
      <c r="J21" s="34">
        <v>0</v>
      </c>
      <c r="K21" s="34">
        <v>24</v>
      </c>
      <c r="L21" s="50">
        <v>24</v>
      </c>
      <c r="M21" s="159"/>
      <c r="N21" s="159" t="s">
        <v>72</v>
      </c>
      <c r="O21" s="159"/>
      <c r="P21" s="159"/>
      <c r="Q21" s="159"/>
      <c r="R21" s="160"/>
      <c r="S21" s="160"/>
      <c r="T21" s="160"/>
      <c r="U21" s="160"/>
      <c r="V21" s="61"/>
    </row>
    <row r="22" spans="2:22" ht="24">
      <c r="B22" s="158" t="s">
        <v>23</v>
      </c>
      <c r="C22" s="159" t="s">
        <v>73</v>
      </c>
      <c r="D22" s="159" t="s">
        <v>74</v>
      </c>
      <c r="E22" s="159" t="s">
        <v>26</v>
      </c>
      <c r="F22" s="159" t="s">
        <v>52</v>
      </c>
      <c r="G22" s="159" t="s">
        <v>75</v>
      </c>
      <c r="H22" s="159" t="s">
        <v>40</v>
      </c>
      <c r="I22" s="47">
        <v>2</v>
      </c>
      <c r="J22" s="34">
        <v>0</v>
      </c>
      <c r="K22" s="34">
        <f>I22*24</f>
        <v>48</v>
      </c>
      <c r="L22" s="50">
        <f>SUM(J22:K22)</f>
        <v>48</v>
      </c>
      <c r="M22" s="159"/>
      <c r="N22" s="159">
        <v>0</v>
      </c>
      <c r="O22" s="159"/>
      <c r="P22" s="159"/>
      <c r="Q22" s="159"/>
      <c r="R22" s="160"/>
      <c r="S22" s="160"/>
      <c r="T22" s="160"/>
      <c r="U22" s="160"/>
      <c r="V22" s="61"/>
    </row>
    <row r="23" spans="2:22" ht="24">
      <c r="B23" s="158" t="s">
        <v>23</v>
      </c>
      <c r="C23" s="159"/>
      <c r="D23" s="127" t="s">
        <v>206</v>
      </c>
      <c r="E23" s="159" t="s">
        <v>26</v>
      </c>
      <c r="F23" s="159" t="s">
        <v>27</v>
      </c>
      <c r="G23" s="159" t="s">
        <v>28</v>
      </c>
      <c r="H23" s="159" t="s">
        <v>29</v>
      </c>
      <c r="I23" s="159">
        <v>3</v>
      </c>
      <c r="J23" s="34">
        <v>48</v>
      </c>
      <c r="K23" s="34">
        <v>0</v>
      </c>
      <c r="L23" s="50">
        <f>SUM(J23:K23)</f>
        <v>48</v>
      </c>
      <c r="M23" s="159"/>
      <c r="N23" s="34"/>
      <c r="O23" s="159">
        <v>4</v>
      </c>
      <c r="P23" s="159"/>
      <c r="Q23" s="159"/>
      <c r="R23" s="160"/>
      <c r="S23" s="160"/>
      <c r="T23" s="160"/>
      <c r="U23" s="160"/>
      <c r="V23" s="61"/>
    </row>
    <row r="24" spans="2:22" ht="24">
      <c r="B24" s="158" t="s">
        <v>23</v>
      </c>
      <c r="C24" s="159" t="s">
        <v>76</v>
      </c>
      <c r="D24" s="159" t="s">
        <v>77</v>
      </c>
      <c r="E24" s="159" t="s">
        <v>26</v>
      </c>
      <c r="F24" s="159" t="s">
        <v>35</v>
      </c>
      <c r="G24" s="159" t="s">
        <v>43</v>
      </c>
      <c r="H24" s="159" t="s">
        <v>40</v>
      </c>
      <c r="I24" s="47">
        <v>1</v>
      </c>
      <c r="J24" s="34">
        <v>12</v>
      </c>
      <c r="K24" s="34">
        <v>4</v>
      </c>
      <c r="L24" s="50">
        <f>SUM(J24:K24)</f>
        <v>16</v>
      </c>
      <c r="M24" s="159"/>
      <c r="N24" s="159"/>
      <c r="O24" s="159">
        <v>2</v>
      </c>
      <c r="P24" s="159"/>
      <c r="Q24" s="159"/>
      <c r="R24" s="160"/>
      <c r="S24" s="160"/>
      <c r="T24" s="160"/>
      <c r="U24" s="160"/>
      <c r="V24" s="61"/>
    </row>
    <row r="25" spans="2:22" ht="24">
      <c r="B25" s="158" t="s">
        <v>23</v>
      </c>
      <c r="C25" s="98" t="s">
        <v>78</v>
      </c>
      <c r="D25" s="159" t="s">
        <v>79</v>
      </c>
      <c r="E25" s="159" t="s">
        <v>26</v>
      </c>
      <c r="F25" s="159" t="s">
        <v>35</v>
      </c>
      <c r="G25" s="159" t="s">
        <v>36</v>
      </c>
      <c r="H25" s="159" t="s">
        <v>29</v>
      </c>
      <c r="I25" s="159">
        <v>1.5</v>
      </c>
      <c r="J25" s="34">
        <v>4</v>
      </c>
      <c r="K25" s="34">
        <v>24</v>
      </c>
      <c r="L25" s="50">
        <v>28</v>
      </c>
      <c r="M25" s="159"/>
      <c r="N25" s="159"/>
      <c r="O25" s="159">
        <v>2</v>
      </c>
      <c r="P25" s="159"/>
      <c r="Q25" s="159"/>
      <c r="R25" s="160"/>
      <c r="S25" s="160"/>
      <c r="T25" s="160"/>
      <c r="U25" s="160"/>
      <c r="V25" s="61"/>
    </row>
    <row r="26" spans="2:22" ht="24">
      <c r="B26" s="158" t="s">
        <v>23</v>
      </c>
      <c r="C26" s="159" t="s">
        <v>80</v>
      </c>
      <c r="D26" s="159" t="s">
        <v>81</v>
      </c>
      <c r="E26" s="159" t="s">
        <v>26</v>
      </c>
      <c r="F26" s="159" t="s">
        <v>27</v>
      </c>
      <c r="G26" s="159" t="s">
        <v>63</v>
      </c>
      <c r="H26" s="159" t="s">
        <v>40</v>
      </c>
      <c r="I26" s="47">
        <v>1</v>
      </c>
      <c r="J26" s="34">
        <v>16</v>
      </c>
      <c r="K26" s="34">
        <v>0</v>
      </c>
      <c r="L26" s="50">
        <v>16</v>
      </c>
      <c r="M26" s="159"/>
      <c r="N26" s="159"/>
      <c r="O26" s="159">
        <v>2</v>
      </c>
      <c r="P26" s="159"/>
      <c r="Q26" s="159"/>
      <c r="R26" s="160"/>
      <c r="S26" s="160"/>
      <c r="T26" s="160"/>
      <c r="U26" s="160"/>
      <c r="V26" s="61"/>
    </row>
    <row r="27" spans="2:22" ht="60">
      <c r="B27" s="158" t="s">
        <v>23</v>
      </c>
      <c r="C27" s="159">
        <v>110006</v>
      </c>
      <c r="D27" s="159" t="s">
        <v>83</v>
      </c>
      <c r="E27" s="159" t="s">
        <v>26</v>
      </c>
      <c r="F27" s="159" t="s">
        <v>35</v>
      </c>
      <c r="G27" s="159" t="s">
        <v>43</v>
      </c>
      <c r="H27" s="159" t="s">
        <v>40</v>
      </c>
      <c r="I27" s="47">
        <v>3</v>
      </c>
      <c r="J27" s="34">
        <v>36</v>
      </c>
      <c r="K27" s="34">
        <v>12</v>
      </c>
      <c r="L27" s="50">
        <v>48</v>
      </c>
      <c r="M27" s="159"/>
      <c r="N27" s="159"/>
      <c r="O27" s="159">
        <v>4</v>
      </c>
      <c r="P27" s="159"/>
      <c r="Q27" s="159"/>
      <c r="R27" s="160"/>
      <c r="S27" s="160"/>
      <c r="T27" s="160"/>
      <c r="U27" s="160"/>
      <c r="V27" s="61"/>
    </row>
    <row r="28" spans="2:22" ht="24">
      <c r="B28" s="158" t="s">
        <v>23</v>
      </c>
      <c r="C28" s="159">
        <v>1100044</v>
      </c>
      <c r="D28" s="159" t="s">
        <v>84</v>
      </c>
      <c r="E28" s="159" t="s">
        <v>26</v>
      </c>
      <c r="F28" s="159" t="s">
        <v>27</v>
      </c>
      <c r="G28" s="159" t="s">
        <v>43</v>
      </c>
      <c r="H28" s="159" t="s">
        <v>40</v>
      </c>
      <c r="I28" s="159">
        <v>0.5</v>
      </c>
      <c r="J28" s="34">
        <v>8</v>
      </c>
      <c r="K28" s="34">
        <v>0</v>
      </c>
      <c r="L28" s="50">
        <f>SUM(J28:K28)</f>
        <v>8</v>
      </c>
      <c r="M28" s="159"/>
      <c r="N28" s="159"/>
      <c r="O28" s="159">
        <v>0</v>
      </c>
      <c r="P28" s="159"/>
      <c r="Q28" s="159"/>
      <c r="R28" s="160"/>
      <c r="S28" s="160"/>
      <c r="T28" s="160"/>
      <c r="U28" s="160"/>
      <c r="V28" s="61"/>
    </row>
    <row r="29" spans="2:22" ht="24">
      <c r="B29" s="158" t="s">
        <v>23</v>
      </c>
      <c r="C29" s="159" t="s">
        <v>85</v>
      </c>
      <c r="D29" s="159" t="s">
        <v>86</v>
      </c>
      <c r="E29" s="159" t="s">
        <v>26</v>
      </c>
      <c r="F29" s="159" t="s">
        <v>27</v>
      </c>
      <c r="G29" s="159" t="s">
        <v>28</v>
      </c>
      <c r="H29" s="159" t="s">
        <v>29</v>
      </c>
      <c r="I29" s="159">
        <v>3.5</v>
      </c>
      <c r="J29" s="34">
        <v>56</v>
      </c>
      <c r="K29" s="34">
        <v>0</v>
      </c>
      <c r="L29" s="109">
        <f>J29+K29</f>
        <v>56</v>
      </c>
      <c r="M29" s="159"/>
      <c r="N29" s="159"/>
      <c r="O29" s="159">
        <v>4</v>
      </c>
      <c r="P29" s="159"/>
      <c r="Q29" s="159"/>
      <c r="R29" s="160"/>
      <c r="S29" s="160"/>
      <c r="T29" s="160"/>
      <c r="U29" s="160"/>
      <c r="V29" s="61"/>
    </row>
    <row r="30" spans="2:22" ht="24">
      <c r="B30" s="158" t="s">
        <v>23</v>
      </c>
      <c r="C30" s="159" t="s">
        <v>87</v>
      </c>
      <c r="D30" s="159" t="s">
        <v>88</v>
      </c>
      <c r="E30" s="159" t="s">
        <v>26</v>
      </c>
      <c r="F30" s="159" t="s">
        <v>35</v>
      </c>
      <c r="G30" s="159" t="s">
        <v>50</v>
      </c>
      <c r="H30" s="159" t="s">
        <v>40</v>
      </c>
      <c r="I30" s="47">
        <v>1</v>
      </c>
      <c r="J30" s="34">
        <v>12</v>
      </c>
      <c r="K30" s="34">
        <v>4</v>
      </c>
      <c r="L30" s="50">
        <v>16</v>
      </c>
      <c r="M30" s="159"/>
      <c r="N30" s="159"/>
      <c r="O30" s="159"/>
      <c r="P30" s="34">
        <v>2</v>
      </c>
      <c r="Q30" s="159"/>
      <c r="R30" s="160"/>
      <c r="S30" s="160"/>
      <c r="T30" s="160"/>
      <c r="U30" s="160"/>
      <c r="V30" s="61"/>
    </row>
    <row r="31" spans="2:22" ht="24">
      <c r="B31" s="156" t="s">
        <v>23</v>
      </c>
      <c r="C31" s="32" t="s">
        <v>89</v>
      </c>
      <c r="D31" s="159" t="s">
        <v>90</v>
      </c>
      <c r="E31" s="157" t="s">
        <v>26</v>
      </c>
      <c r="F31" s="157" t="s">
        <v>35</v>
      </c>
      <c r="G31" s="159" t="s">
        <v>36</v>
      </c>
      <c r="H31" s="34" t="s">
        <v>29</v>
      </c>
      <c r="I31" s="51">
        <v>1.5</v>
      </c>
      <c r="J31" s="34">
        <v>4</v>
      </c>
      <c r="K31" s="34">
        <v>24</v>
      </c>
      <c r="L31" s="48">
        <v>28</v>
      </c>
      <c r="M31" s="34"/>
      <c r="N31" s="34"/>
      <c r="O31" s="34"/>
      <c r="P31" s="34">
        <v>2</v>
      </c>
      <c r="Q31" s="34"/>
      <c r="R31" s="122"/>
      <c r="S31" s="122"/>
      <c r="T31" s="122"/>
      <c r="U31" s="122"/>
      <c r="V31" s="57"/>
    </row>
    <row r="32" spans="2:22" ht="24">
      <c r="B32" s="156" t="s">
        <v>23</v>
      </c>
      <c r="C32" s="32" t="s">
        <v>91</v>
      </c>
      <c r="D32" s="159" t="s">
        <v>92</v>
      </c>
      <c r="E32" s="157" t="s">
        <v>26</v>
      </c>
      <c r="F32" s="157" t="s">
        <v>27</v>
      </c>
      <c r="G32" s="159" t="s">
        <v>43</v>
      </c>
      <c r="H32" s="34" t="s">
        <v>40</v>
      </c>
      <c r="I32" s="51">
        <v>0.5</v>
      </c>
      <c r="J32" s="34">
        <v>8</v>
      </c>
      <c r="K32" s="34">
        <v>0</v>
      </c>
      <c r="L32" s="48">
        <f>SUM(J32:K32)</f>
        <v>8</v>
      </c>
      <c r="M32" s="34"/>
      <c r="N32" s="34"/>
      <c r="O32" s="34"/>
      <c r="P32" s="34">
        <v>0</v>
      </c>
      <c r="Q32" s="34"/>
      <c r="R32" s="122"/>
      <c r="S32" s="122"/>
      <c r="T32" s="122"/>
      <c r="U32" s="122"/>
      <c r="V32" s="57"/>
    </row>
    <row r="33" spans="2:22">
      <c r="B33" s="156" t="s">
        <v>23</v>
      </c>
      <c r="C33" s="32"/>
      <c r="D33" s="127" t="s">
        <v>225</v>
      </c>
      <c r="E33" s="159" t="s">
        <v>26</v>
      </c>
      <c r="F33" s="159" t="s">
        <v>179</v>
      </c>
      <c r="G33" s="159" t="s">
        <v>28</v>
      </c>
      <c r="H33" s="159" t="s">
        <v>186</v>
      </c>
      <c r="I33" s="159">
        <v>2</v>
      </c>
      <c r="J33" s="34">
        <v>0</v>
      </c>
      <c r="K33" s="34">
        <v>48</v>
      </c>
      <c r="L33" s="50">
        <f>SUM(J33:K33)</f>
        <v>48</v>
      </c>
      <c r="M33" s="34"/>
      <c r="N33" s="34"/>
      <c r="O33" s="34"/>
      <c r="P33" s="34"/>
      <c r="Q33" s="101" t="s">
        <v>156</v>
      </c>
      <c r="R33" s="122"/>
      <c r="S33" s="122"/>
      <c r="T33" s="122"/>
      <c r="U33" s="122"/>
      <c r="V33" s="57"/>
    </row>
    <row r="34" spans="2:22" ht="24">
      <c r="B34" s="156" t="s">
        <v>23</v>
      </c>
      <c r="C34" s="32"/>
      <c r="D34" s="127" t="s">
        <v>211</v>
      </c>
      <c r="E34" s="159" t="s">
        <v>26</v>
      </c>
      <c r="F34" s="159" t="s">
        <v>27</v>
      </c>
      <c r="G34" s="159" t="s">
        <v>28</v>
      </c>
      <c r="H34" s="159" t="s">
        <v>186</v>
      </c>
      <c r="I34" s="159"/>
      <c r="J34" s="34">
        <v>48</v>
      </c>
      <c r="K34" s="34">
        <v>0</v>
      </c>
      <c r="L34" s="50">
        <f>SUM(J34:K34)</f>
        <v>48</v>
      </c>
      <c r="M34" s="159"/>
      <c r="N34" s="34"/>
      <c r="O34" s="159"/>
      <c r="P34" s="34"/>
      <c r="Q34" s="34"/>
      <c r="R34" s="122"/>
      <c r="S34" s="122"/>
      <c r="T34" s="122">
        <v>8</v>
      </c>
      <c r="U34" s="122"/>
      <c r="V34" s="57"/>
    </row>
    <row r="35" spans="2:22">
      <c r="B35" s="186" t="s">
        <v>93</v>
      </c>
      <c r="C35" s="187"/>
      <c r="D35" s="187"/>
      <c r="E35" s="187"/>
      <c r="F35" s="187"/>
      <c r="G35" s="187"/>
      <c r="H35" s="187"/>
      <c r="I35" s="52">
        <f t="shared" ref="I35:V35" si="0">SUM(I4:I34)</f>
        <v>61</v>
      </c>
      <c r="J35" s="52">
        <f t="shared" si="0"/>
        <v>768</v>
      </c>
      <c r="K35" s="52">
        <f t="shared" si="0"/>
        <v>308</v>
      </c>
      <c r="L35" s="52">
        <f t="shared" si="0"/>
        <v>1076</v>
      </c>
      <c r="M35" s="52">
        <f t="shared" si="0"/>
        <v>23</v>
      </c>
      <c r="N35" s="52">
        <f t="shared" si="0"/>
        <v>19</v>
      </c>
      <c r="O35" s="52">
        <f t="shared" si="0"/>
        <v>18</v>
      </c>
      <c r="P35" s="52">
        <f t="shared" si="0"/>
        <v>4</v>
      </c>
      <c r="Q35" s="52">
        <f t="shared" si="0"/>
        <v>0</v>
      </c>
      <c r="R35" s="52">
        <f t="shared" si="0"/>
        <v>0</v>
      </c>
      <c r="S35" s="52">
        <f t="shared" si="0"/>
        <v>0</v>
      </c>
      <c r="T35" s="52">
        <f t="shared" si="0"/>
        <v>8</v>
      </c>
      <c r="U35" s="52">
        <f t="shared" si="0"/>
        <v>0</v>
      </c>
      <c r="V35" s="52">
        <f t="shared" si="0"/>
        <v>0</v>
      </c>
    </row>
    <row r="36" spans="2:22" ht="13.8" customHeight="1">
      <c r="B36" s="156" t="s">
        <v>23</v>
      </c>
      <c r="C36" s="188" t="s">
        <v>94</v>
      </c>
      <c r="D36" s="189"/>
      <c r="E36" s="159" t="s">
        <v>95</v>
      </c>
      <c r="F36" s="159" t="s">
        <v>27</v>
      </c>
      <c r="G36" s="159" t="s">
        <v>96</v>
      </c>
      <c r="H36" s="159" t="s">
        <v>40</v>
      </c>
      <c r="I36" s="47">
        <v>2</v>
      </c>
      <c r="J36" s="34">
        <v>32</v>
      </c>
      <c r="K36" s="36">
        <v>0</v>
      </c>
      <c r="L36" s="34">
        <v>32</v>
      </c>
      <c r="M36" s="53"/>
      <c r="N36" s="190">
        <v>2</v>
      </c>
      <c r="O36" s="191"/>
      <c r="P36" s="192"/>
      <c r="Q36" s="53"/>
      <c r="R36" s="53"/>
      <c r="S36" s="53"/>
      <c r="T36" s="53"/>
      <c r="U36" s="53"/>
      <c r="V36" s="53"/>
    </row>
    <row r="37" spans="2:22" ht="13.8" customHeight="1">
      <c r="B37" s="156" t="s">
        <v>23</v>
      </c>
      <c r="C37" s="188" t="s">
        <v>97</v>
      </c>
      <c r="D37" s="189"/>
      <c r="E37" s="159" t="s">
        <v>95</v>
      </c>
      <c r="F37" s="159" t="s">
        <v>27</v>
      </c>
      <c r="G37" s="159" t="s">
        <v>96</v>
      </c>
      <c r="H37" s="159" t="s">
        <v>40</v>
      </c>
      <c r="I37" s="47">
        <v>2</v>
      </c>
      <c r="J37" s="34">
        <v>32</v>
      </c>
      <c r="K37" s="36">
        <v>0</v>
      </c>
      <c r="L37" s="34">
        <v>32</v>
      </c>
      <c r="M37" s="53"/>
      <c r="N37" s="190">
        <v>2</v>
      </c>
      <c r="O37" s="191"/>
      <c r="P37" s="192"/>
      <c r="Q37" s="53"/>
      <c r="R37" s="53"/>
      <c r="S37" s="53"/>
      <c r="T37" s="53"/>
      <c r="U37" s="53"/>
      <c r="V37" s="53"/>
    </row>
    <row r="38" spans="2:22">
      <c r="B38" s="156" t="s">
        <v>23</v>
      </c>
      <c r="C38" s="197" t="s">
        <v>98</v>
      </c>
      <c r="D38" s="198"/>
      <c r="E38" s="159" t="s">
        <v>95</v>
      </c>
      <c r="F38" s="159" t="s">
        <v>27</v>
      </c>
      <c r="G38" s="159" t="s">
        <v>96</v>
      </c>
      <c r="H38" s="159" t="s">
        <v>40</v>
      </c>
      <c r="I38" s="47">
        <v>2</v>
      </c>
      <c r="J38" s="34">
        <v>32</v>
      </c>
      <c r="K38" s="36">
        <v>0</v>
      </c>
      <c r="L38" s="34">
        <v>32</v>
      </c>
      <c r="M38" s="53"/>
      <c r="N38" s="190">
        <v>2</v>
      </c>
      <c r="O38" s="191"/>
      <c r="P38" s="192"/>
      <c r="Q38" s="53"/>
      <c r="R38" s="53"/>
      <c r="S38" s="53"/>
      <c r="T38" s="53"/>
      <c r="U38" s="53"/>
      <c r="V38" s="53"/>
    </row>
    <row r="39" spans="2:22">
      <c r="B39" s="156" t="s">
        <v>23</v>
      </c>
      <c r="C39" s="199" t="s">
        <v>99</v>
      </c>
      <c r="D39" s="200"/>
      <c r="E39" s="159" t="s">
        <v>95</v>
      </c>
      <c r="F39" s="159" t="s">
        <v>27</v>
      </c>
      <c r="G39" s="159" t="s">
        <v>96</v>
      </c>
      <c r="H39" s="159" t="s">
        <v>40</v>
      </c>
      <c r="I39" s="47">
        <v>2</v>
      </c>
      <c r="J39" s="34">
        <v>32</v>
      </c>
      <c r="K39" s="36">
        <v>0</v>
      </c>
      <c r="L39" s="34">
        <v>32</v>
      </c>
      <c r="M39" s="36"/>
      <c r="N39" s="190">
        <v>2</v>
      </c>
      <c r="O39" s="191"/>
      <c r="P39" s="192"/>
      <c r="Q39" s="36"/>
      <c r="R39" s="53"/>
      <c r="S39" s="53"/>
      <c r="T39" s="53"/>
      <c r="U39" s="53"/>
      <c r="V39" s="53"/>
    </row>
    <row r="40" spans="2:22">
      <c r="B40" s="205" t="s">
        <v>100</v>
      </c>
      <c r="C40" s="206"/>
      <c r="D40" s="206"/>
      <c r="E40" s="206"/>
      <c r="F40" s="206"/>
      <c r="G40" s="206"/>
      <c r="H40" s="198"/>
      <c r="I40" s="51">
        <v>8</v>
      </c>
      <c r="J40" s="51">
        <v>128</v>
      </c>
      <c r="K40" s="51">
        <v>0</v>
      </c>
      <c r="L40" s="51">
        <v>128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</row>
    <row r="41" spans="2:22" ht="24">
      <c r="B41" s="156" t="s">
        <v>101</v>
      </c>
      <c r="C41" s="32" t="s">
        <v>141</v>
      </c>
      <c r="D41" s="100" t="s">
        <v>142</v>
      </c>
      <c r="E41" s="157" t="s">
        <v>26</v>
      </c>
      <c r="F41" s="157" t="s">
        <v>35</v>
      </c>
      <c r="G41" s="99" t="s">
        <v>143</v>
      </c>
      <c r="H41" s="34" t="s">
        <v>29</v>
      </c>
      <c r="I41" s="51">
        <v>3</v>
      </c>
      <c r="J41" s="34">
        <v>24</v>
      </c>
      <c r="K41" s="34">
        <v>24</v>
      </c>
      <c r="L41" s="34">
        <f t="shared" ref="L41:L52" si="1">SUM(J41:K41)</f>
        <v>48</v>
      </c>
      <c r="M41" s="34"/>
      <c r="N41" s="101" t="s">
        <v>156</v>
      </c>
      <c r="O41" s="34"/>
      <c r="P41" s="34"/>
      <c r="Q41" s="34"/>
      <c r="R41" s="53"/>
      <c r="S41" s="53"/>
      <c r="T41" s="53"/>
      <c r="U41" s="53"/>
      <c r="V41" s="53"/>
    </row>
    <row r="42" spans="2:22" ht="24">
      <c r="B42" s="156" t="s">
        <v>101</v>
      </c>
      <c r="C42" s="32" t="s">
        <v>138</v>
      </c>
      <c r="D42" s="32" t="s">
        <v>139</v>
      </c>
      <c r="E42" s="157" t="s">
        <v>26</v>
      </c>
      <c r="F42" s="157" t="s">
        <v>35</v>
      </c>
      <c r="G42" s="99" t="s">
        <v>140</v>
      </c>
      <c r="H42" s="34" t="s">
        <v>29</v>
      </c>
      <c r="I42" s="51">
        <v>4.5</v>
      </c>
      <c r="J42" s="34">
        <v>40</v>
      </c>
      <c r="K42" s="34">
        <v>32</v>
      </c>
      <c r="L42" s="34">
        <f t="shared" si="1"/>
        <v>72</v>
      </c>
      <c r="M42" s="34"/>
      <c r="N42" s="34">
        <v>5</v>
      </c>
      <c r="O42" s="34"/>
      <c r="P42" s="34"/>
      <c r="Q42" s="34"/>
      <c r="R42" s="53"/>
      <c r="S42" s="53"/>
      <c r="T42" s="53"/>
      <c r="U42" s="53"/>
      <c r="V42" s="53"/>
    </row>
    <row r="43" spans="2:22" ht="24">
      <c r="B43" s="156" t="s">
        <v>101</v>
      </c>
      <c r="C43" s="32"/>
      <c r="D43" s="32" t="s">
        <v>216</v>
      </c>
      <c r="E43" s="157" t="s">
        <v>26</v>
      </c>
      <c r="F43" s="157" t="s">
        <v>35</v>
      </c>
      <c r="G43" s="99" t="s">
        <v>197</v>
      </c>
      <c r="H43" s="34" t="s">
        <v>29</v>
      </c>
      <c r="I43" s="51">
        <v>3.5</v>
      </c>
      <c r="J43" s="34">
        <v>28</v>
      </c>
      <c r="K43" s="157">
        <v>28</v>
      </c>
      <c r="L43" s="34">
        <f t="shared" si="1"/>
        <v>56</v>
      </c>
      <c r="M43" s="34"/>
      <c r="N43" s="101"/>
      <c r="O43" s="34">
        <v>4</v>
      </c>
      <c r="P43" s="34"/>
      <c r="Q43" s="34"/>
      <c r="R43" s="53"/>
      <c r="S43" s="53"/>
      <c r="T43" s="53"/>
      <c r="U43" s="53"/>
      <c r="V43" s="53"/>
    </row>
    <row r="44" spans="2:22" ht="24">
      <c r="B44" s="156" t="s">
        <v>101</v>
      </c>
      <c r="C44" s="32"/>
      <c r="D44" s="32" t="s">
        <v>201</v>
      </c>
      <c r="E44" s="157" t="s">
        <v>26</v>
      </c>
      <c r="F44" s="157" t="s">
        <v>35</v>
      </c>
      <c r="G44" s="99" t="s">
        <v>148</v>
      </c>
      <c r="H44" s="34" t="s">
        <v>29</v>
      </c>
      <c r="I44" s="51">
        <v>3</v>
      </c>
      <c r="J44" s="34">
        <v>24</v>
      </c>
      <c r="K44" s="157">
        <v>24</v>
      </c>
      <c r="L44" s="34">
        <f t="shared" si="1"/>
        <v>48</v>
      </c>
      <c r="M44" s="34"/>
      <c r="N44" s="34"/>
      <c r="O44" s="101" t="s">
        <v>54</v>
      </c>
      <c r="P44" s="34"/>
      <c r="Q44" s="34"/>
      <c r="R44" s="53"/>
      <c r="S44" s="53"/>
      <c r="T44" s="53"/>
      <c r="U44" s="53"/>
      <c r="V44" s="53"/>
    </row>
    <row r="45" spans="2:22" ht="24">
      <c r="B45" s="156" t="s">
        <v>101</v>
      </c>
      <c r="C45" s="32" t="s">
        <v>145</v>
      </c>
      <c r="D45" s="32" t="s">
        <v>146</v>
      </c>
      <c r="E45" s="159" t="s">
        <v>26</v>
      </c>
      <c r="F45" s="157" t="s">
        <v>147</v>
      </c>
      <c r="G45" s="99" t="s">
        <v>148</v>
      </c>
      <c r="H45" s="157" t="s">
        <v>40</v>
      </c>
      <c r="I45" s="51">
        <v>4.5</v>
      </c>
      <c r="J45" s="34">
        <v>36</v>
      </c>
      <c r="K45" s="157">
        <v>36</v>
      </c>
      <c r="L45" s="34">
        <f t="shared" si="1"/>
        <v>72</v>
      </c>
      <c r="M45" s="7"/>
      <c r="N45" s="34"/>
      <c r="O45" s="101"/>
      <c r="P45" s="101" t="s">
        <v>149</v>
      </c>
      <c r="Q45" s="34"/>
      <c r="R45" s="53"/>
      <c r="S45" s="53"/>
      <c r="T45" s="53"/>
      <c r="U45" s="53"/>
      <c r="V45" s="53"/>
    </row>
    <row r="46" spans="2:22" ht="24">
      <c r="B46" s="156" t="s">
        <v>101</v>
      </c>
      <c r="C46" s="32" t="s">
        <v>152</v>
      </c>
      <c r="D46" s="32" t="s">
        <v>153</v>
      </c>
      <c r="E46" s="159" t="s">
        <v>26</v>
      </c>
      <c r="F46" s="157" t="s">
        <v>35</v>
      </c>
      <c r="G46" s="99" t="s">
        <v>148</v>
      </c>
      <c r="H46" s="157" t="s">
        <v>40</v>
      </c>
      <c r="I46" s="51">
        <v>3</v>
      </c>
      <c r="J46" s="34">
        <v>24</v>
      </c>
      <c r="K46" s="157">
        <v>24</v>
      </c>
      <c r="L46" s="34">
        <f t="shared" si="1"/>
        <v>48</v>
      </c>
      <c r="M46" s="34"/>
      <c r="N46" s="101"/>
      <c r="O46" s="101"/>
      <c r="P46" s="101" t="s">
        <v>54</v>
      </c>
      <c r="Q46" s="34"/>
      <c r="R46" s="53"/>
      <c r="S46" s="53"/>
      <c r="T46" s="53"/>
      <c r="U46" s="53"/>
      <c r="V46" s="53"/>
    </row>
    <row r="47" spans="2:22" ht="24">
      <c r="B47" s="156" t="s">
        <v>101</v>
      </c>
      <c r="C47" s="32"/>
      <c r="D47" s="148" t="s">
        <v>203</v>
      </c>
      <c r="E47" s="157" t="s">
        <v>26</v>
      </c>
      <c r="F47" s="157" t="s">
        <v>35</v>
      </c>
      <c r="G47" s="99" t="s">
        <v>148</v>
      </c>
      <c r="H47" s="34" t="s">
        <v>29</v>
      </c>
      <c r="I47" s="51">
        <v>3</v>
      </c>
      <c r="J47" s="34">
        <v>24</v>
      </c>
      <c r="K47" s="34">
        <v>24</v>
      </c>
      <c r="L47" s="34">
        <f t="shared" si="1"/>
        <v>48</v>
      </c>
      <c r="M47" s="34"/>
      <c r="N47" s="101"/>
      <c r="O47" s="34"/>
      <c r="P47" s="101" t="s">
        <v>156</v>
      </c>
      <c r="Q47" s="34"/>
      <c r="R47" s="53"/>
      <c r="S47" s="53"/>
      <c r="T47" s="53"/>
      <c r="U47" s="53"/>
      <c r="V47" s="53"/>
    </row>
    <row r="48" spans="2:22" ht="48">
      <c r="B48" s="156" t="s">
        <v>101</v>
      </c>
      <c r="C48" s="32" t="s">
        <v>161</v>
      </c>
      <c r="D48" s="32" t="s">
        <v>162</v>
      </c>
      <c r="E48" s="157" t="s">
        <v>26</v>
      </c>
      <c r="F48" s="157" t="s">
        <v>35</v>
      </c>
      <c r="G48" s="99" t="s">
        <v>148</v>
      </c>
      <c r="H48" s="34" t="s">
        <v>29</v>
      </c>
      <c r="I48" s="51">
        <v>4.5</v>
      </c>
      <c r="J48" s="34">
        <v>36</v>
      </c>
      <c r="K48" s="157">
        <v>36</v>
      </c>
      <c r="L48" s="34">
        <f t="shared" si="1"/>
        <v>72</v>
      </c>
      <c r="M48" s="34"/>
      <c r="N48" s="7"/>
      <c r="O48" s="101"/>
      <c r="P48" s="101" t="s">
        <v>149</v>
      </c>
      <c r="Q48" s="34"/>
      <c r="R48" s="53"/>
      <c r="S48" s="53"/>
      <c r="T48" s="53"/>
      <c r="U48" s="53"/>
      <c r="V48" s="53"/>
    </row>
    <row r="49" spans="2:22" ht="24">
      <c r="B49" s="156" t="s">
        <v>101</v>
      </c>
      <c r="C49" s="32"/>
      <c r="D49" s="32" t="s">
        <v>155</v>
      </c>
      <c r="E49" s="159" t="s">
        <v>26</v>
      </c>
      <c r="F49" s="157" t="s">
        <v>35</v>
      </c>
      <c r="G49" s="99" t="s">
        <v>148</v>
      </c>
      <c r="H49" s="157" t="s">
        <v>40</v>
      </c>
      <c r="I49" s="51">
        <v>3</v>
      </c>
      <c r="J49" s="34">
        <v>12</v>
      </c>
      <c r="K49" s="157">
        <v>36</v>
      </c>
      <c r="L49" s="34">
        <f t="shared" si="1"/>
        <v>48</v>
      </c>
      <c r="M49" s="34"/>
      <c r="N49" s="101"/>
      <c r="O49" s="101"/>
      <c r="P49" s="101" t="s">
        <v>156</v>
      </c>
      <c r="Q49" s="34"/>
      <c r="R49" s="53"/>
      <c r="S49" s="53"/>
      <c r="T49" s="53"/>
      <c r="U49" s="53"/>
      <c r="V49" s="53"/>
    </row>
    <row r="50" spans="2:22" ht="36">
      <c r="B50" s="156" t="s">
        <v>101</v>
      </c>
      <c r="C50" s="32" t="s">
        <v>157</v>
      </c>
      <c r="D50" s="32" t="s">
        <v>158</v>
      </c>
      <c r="E50" s="32" t="s">
        <v>26</v>
      </c>
      <c r="F50" s="32" t="s">
        <v>35</v>
      </c>
      <c r="G50" s="99" t="s">
        <v>148</v>
      </c>
      <c r="H50" s="32" t="s">
        <v>40</v>
      </c>
      <c r="I50" s="51">
        <v>3</v>
      </c>
      <c r="J50" s="34">
        <v>24</v>
      </c>
      <c r="K50" s="157">
        <v>24</v>
      </c>
      <c r="L50" s="34">
        <f>SUM(J50:K50)</f>
        <v>48</v>
      </c>
      <c r="M50" s="34"/>
      <c r="N50" s="34"/>
      <c r="O50" s="101"/>
      <c r="P50" s="101">
        <v>8</v>
      </c>
      <c r="Q50" s="101"/>
      <c r="R50" s="53"/>
      <c r="S50" s="53"/>
      <c r="T50" s="53"/>
      <c r="U50" s="53"/>
      <c r="V50" s="53"/>
    </row>
    <row r="51" spans="2:22" ht="24">
      <c r="B51" s="156" t="s">
        <v>101</v>
      </c>
      <c r="C51" s="32"/>
      <c r="D51" s="32" t="s">
        <v>207</v>
      </c>
      <c r="E51" s="157" t="s">
        <v>26</v>
      </c>
      <c r="F51" s="157" t="s">
        <v>35</v>
      </c>
      <c r="G51" s="99" t="s">
        <v>148</v>
      </c>
      <c r="H51" s="34" t="s">
        <v>29</v>
      </c>
      <c r="I51" s="51">
        <v>3</v>
      </c>
      <c r="J51" s="34">
        <v>36</v>
      </c>
      <c r="K51" s="157">
        <v>12</v>
      </c>
      <c r="L51" s="34">
        <f t="shared" si="1"/>
        <v>48</v>
      </c>
      <c r="M51" s="34"/>
      <c r="N51" s="101"/>
      <c r="O51" s="101"/>
      <c r="P51" s="34"/>
      <c r="Q51" s="34">
        <v>8</v>
      </c>
      <c r="R51" s="53"/>
      <c r="S51" s="34"/>
      <c r="T51" s="53"/>
      <c r="U51" s="53"/>
      <c r="V51" s="53"/>
    </row>
    <row r="52" spans="2:22" ht="36">
      <c r="B52" s="156" t="s">
        <v>101</v>
      </c>
      <c r="C52" s="159" t="s">
        <v>150</v>
      </c>
      <c r="D52" s="32" t="s">
        <v>151</v>
      </c>
      <c r="E52" s="159" t="s">
        <v>26</v>
      </c>
      <c r="F52" s="157" t="s">
        <v>35</v>
      </c>
      <c r="G52" s="99" t="s">
        <v>148</v>
      </c>
      <c r="H52" s="102" t="s">
        <v>40</v>
      </c>
      <c r="I52" s="51">
        <v>3</v>
      </c>
      <c r="J52" s="34">
        <v>24</v>
      </c>
      <c r="K52" s="157">
        <v>24</v>
      </c>
      <c r="L52" s="34">
        <f t="shared" si="1"/>
        <v>48</v>
      </c>
      <c r="M52" s="34"/>
      <c r="N52" s="101"/>
      <c r="O52" s="101"/>
      <c r="P52" s="101"/>
      <c r="Q52" s="101" t="s">
        <v>54</v>
      </c>
      <c r="R52" s="53"/>
      <c r="S52" s="53"/>
      <c r="T52" s="53"/>
      <c r="U52" s="53"/>
      <c r="V52" s="53"/>
    </row>
    <row r="53" spans="2:22">
      <c r="B53" s="186" t="s">
        <v>102</v>
      </c>
      <c r="C53" s="187"/>
      <c r="D53" s="187"/>
      <c r="E53" s="187"/>
      <c r="F53" s="187"/>
      <c r="G53" s="187"/>
      <c r="H53" s="187"/>
      <c r="I53" s="51">
        <f t="shared" ref="I53:V53" si="2">SUM(I41:I52)</f>
        <v>41</v>
      </c>
      <c r="J53" s="51">
        <f t="shared" si="2"/>
        <v>332</v>
      </c>
      <c r="K53" s="51">
        <f t="shared" si="2"/>
        <v>324</v>
      </c>
      <c r="L53" s="51">
        <f t="shared" si="2"/>
        <v>656</v>
      </c>
      <c r="M53" s="51">
        <f t="shared" si="2"/>
        <v>0</v>
      </c>
      <c r="N53" s="51">
        <f t="shared" si="2"/>
        <v>5</v>
      </c>
      <c r="O53" s="51">
        <f t="shared" si="2"/>
        <v>4</v>
      </c>
      <c r="P53" s="51">
        <f t="shared" si="2"/>
        <v>8</v>
      </c>
      <c r="Q53" s="51">
        <f t="shared" si="2"/>
        <v>8</v>
      </c>
      <c r="R53" s="51">
        <f t="shared" si="2"/>
        <v>0</v>
      </c>
      <c r="S53" s="51">
        <f t="shared" si="2"/>
        <v>0</v>
      </c>
      <c r="T53" s="51">
        <f t="shared" si="2"/>
        <v>0</v>
      </c>
      <c r="U53" s="51">
        <f t="shared" si="2"/>
        <v>0</v>
      </c>
      <c r="V53" s="51">
        <f t="shared" si="2"/>
        <v>0</v>
      </c>
    </row>
    <row r="54" spans="2:22" ht="24">
      <c r="B54" s="156" t="s">
        <v>103</v>
      </c>
      <c r="C54" s="32" t="s">
        <v>205</v>
      </c>
      <c r="D54" s="32" t="s">
        <v>217</v>
      </c>
      <c r="E54" s="157" t="s">
        <v>26</v>
      </c>
      <c r="F54" s="157" t="s">
        <v>35</v>
      </c>
      <c r="G54" s="99" t="s">
        <v>148</v>
      </c>
      <c r="H54" s="34" t="s">
        <v>29</v>
      </c>
      <c r="I54" s="51">
        <v>3</v>
      </c>
      <c r="J54" s="34">
        <v>24</v>
      </c>
      <c r="K54" s="34">
        <v>24</v>
      </c>
      <c r="L54" s="34">
        <f t="shared" ref="L54:L66" si="3">SUM(J54:K54)</f>
        <v>48</v>
      </c>
      <c r="M54" s="34"/>
      <c r="N54" s="34"/>
      <c r="O54" s="34"/>
      <c r="P54" s="101">
        <v>8</v>
      </c>
      <c r="Q54" s="34"/>
      <c r="R54" s="101"/>
      <c r="S54" s="101"/>
      <c r="T54" s="101"/>
      <c r="U54" s="101"/>
      <c r="V54" s="101"/>
    </row>
    <row r="55" spans="2:22" ht="24">
      <c r="B55" s="156" t="s">
        <v>103</v>
      </c>
      <c r="C55" s="32" t="s">
        <v>159</v>
      </c>
      <c r="D55" s="32" t="s">
        <v>160</v>
      </c>
      <c r="E55" s="159" t="s">
        <v>26</v>
      </c>
      <c r="F55" s="157" t="s">
        <v>35</v>
      </c>
      <c r="G55" s="99" t="s">
        <v>148</v>
      </c>
      <c r="H55" s="157" t="s">
        <v>40</v>
      </c>
      <c r="I55" s="51">
        <v>4.5</v>
      </c>
      <c r="J55" s="34">
        <v>18</v>
      </c>
      <c r="K55" s="157">
        <v>54</v>
      </c>
      <c r="L55" s="34">
        <f t="shared" si="3"/>
        <v>72</v>
      </c>
      <c r="M55" s="34"/>
      <c r="N55" s="34"/>
      <c r="O55" s="34"/>
      <c r="P55" s="101"/>
      <c r="Q55" s="101" t="s">
        <v>149</v>
      </c>
      <c r="R55" s="101"/>
      <c r="S55" s="101"/>
      <c r="T55" s="101"/>
      <c r="U55" s="101"/>
      <c r="V55" s="101"/>
    </row>
    <row r="56" spans="2:22" ht="24">
      <c r="B56" s="156" t="s">
        <v>103</v>
      </c>
      <c r="C56" s="32"/>
      <c r="D56" s="148" t="s">
        <v>227</v>
      </c>
      <c r="E56" s="157" t="s">
        <v>26</v>
      </c>
      <c r="F56" s="157" t="s">
        <v>35</v>
      </c>
      <c r="G56" s="99" t="s">
        <v>148</v>
      </c>
      <c r="H56" s="34" t="s">
        <v>29</v>
      </c>
      <c r="I56" s="51">
        <v>4.5</v>
      </c>
      <c r="J56" s="34">
        <v>48</v>
      </c>
      <c r="K56" s="157">
        <v>24</v>
      </c>
      <c r="L56" s="34">
        <f t="shared" si="3"/>
        <v>72</v>
      </c>
      <c r="M56" s="34"/>
      <c r="N56" s="34"/>
      <c r="O56" s="34"/>
      <c r="P56" s="101"/>
      <c r="Q56" s="101" t="s">
        <v>163</v>
      </c>
      <c r="R56" s="101"/>
      <c r="S56" s="101"/>
      <c r="T56" s="101"/>
      <c r="U56" s="101"/>
      <c r="V56" s="101"/>
    </row>
    <row r="57" spans="2:22" ht="36">
      <c r="B57" s="156" t="s">
        <v>103</v>
      </c>
      <c r="C57" s="32"/>
      <c r="D57" s="102" t="s">
        <v>187</v>
      </c>
      <c r="E57" s="157" t="s">
        <v>26</v>
      </c>
      <c r="F57" s="157" t="s">
        <v>147</v>
      </c>
      <c r="G57" s="99" t="s">
        <v>140</v>
      </c>
      <c r="H57" s="157" t="s">
        <v>186</v>
      </c>
      <c r="I57" s="51"/>
      <c r="J57" s="34"/>
      <c r="K57" s="157"/>
      <c r="L57" s="34">
        <f t="shared" si="3"/>
        <v>0</v>
      </c>
      <c r="M57" s="34"/>
      <c r="N57" s="34"/>
      <c r="O57" s="101"/>
      <c r="P57" s="101"/>
      <c r="Q57" s="34"/>
      <c r="R57" s="101"/>
      <c r="S57" s="34">
        <v>8</v>
      </c>
      <c r="T57" s="101"/>
      <c r="U57" s="101"/>
      <c r="V57" s="101"/>
    </row>
    <row r="58" spans="2:22" ht="24">
      <c r="B58" s="156" t="s">
        <v>103</v>
      </c>
      <c r="C58" s="40" t="s">
        <v>174</v>
      </c>
      <c r="D58" s="159" t="s">
        <v>219</v>
      </c>
      <c r="E58" s="159" t="s">
        <v>26</v>
      </c>
      <c r="F58" s="157" t="s">
        <v>35</v>
      </c>
      <c r="G58" s="99" t="s">
        <v>148</v>
      </c>
      <c r="H58" s="157" t="s">
        <v>175</v>
      </c>
      <c r="I58" s="51"/>
      <c r="J58" s="34"/>
      <c r="K58" s="157"/>
      <c r="L58" s="34">
        <f t="shared" si="3"/>
        <v>0</v>
      </c>
      <c r="M58" s="34"/>
      <c r="N58" s="34"/>
      <c r="O58" s="34"/>
      <c r="P58" s="34"/>
      <c r="Q58" s="34"/>
      <c r="R58" s="101"/>
      <c r="S58" s="34">
        <v>8</v>
      </c>
      <c r="T58" s="101"/>
      <c r="U58" s="101"/>
      <c r="V58" s="101"/>
    </row>
    <row r="59" spans="2:22" ht="36">
      <c r="B59" s="156" t="s">
        <v>103</v>
      </c>
      <c r="C59" s="32" t="s">
        <v>166</v>
      </c>
      <c r="D59" s="32" t="s">
        <v>167</v>
      </c>
      <c r="E59" s="159" t="s">
        <v>26</v>
      </c>
      <c r="F59" s="157" t="s">
        <v>35</v>
      </c>
      <c r="G59" s="99" t="s">
        <v>148</v>
      </c>
      <c r="H59" s="157" t="s">
        <v>40</v>
      </c>
      <c r="I59" s="51"/>
      <c r="J59" s="34"/>
      <c r="K59" s="157"/>
      <c r="L59" s="34">
        <f t="shared" si="3"/>
        <v>0</v>
      </c>
      <c r="M59" s="34"/>
      <c r="N59" s="34"/>
      <c r="O59" s="34"/>
      <c r="P59" s="34"/>
      <c r="Q59" s="34"/>
      <c r="R59" s="101"/>
      <c r="S59" s="34" t="s">
        <v>168</v>
      </c>
      <c r="T59" s="101"/>
      <c r="U59" s="101"/>
      <c r="V59" s="101"/>
    </row>
    <row r="60" spans="2:22" ht="36">
      <c r="B60" s="156" t="s">
        <v>103</v>
      </c>
      <c r="C60" s="32" t="s">
        <v>172</v>
      </c>
      <c r="D60" s="32" t="s">
        <v>173</v>
      </c>
      <c r="E60" s="157" t="s">
        <v>26</v>
      </c>
      <c r="F60" s="157" t="s">
        <v>35</v>
      </c>
      <c r="G60" s="99" t="s">
        <v>148</v>
      </c>
      <c r="H60" s="34" t="s">
        <v>29</v>
      </c>
      <c r="I60" s="51"/>
      <c r="J60" s="34"/>
      <c r="K60" s="34"/>
      <c r="L60" s="34">
        <f t="shared" si="3"/>
        <v>0</v>
      </c>
      <c r="M60" s="34"/>
      <c r="N60" s="34"/>
      <c r="O60" s="34"/>
      <c r="P60" s="101"/>
      <c r="Q60" s="34"/>
      <c r="R60" s="101"/>
      <c r="S60" s="101" t="s">
        <v>149</v>
      </c>
      <c r="T60" s="101"/>
      <c r="U60" s="101"/>
      <c r="V60" s="101"/>
    </row>
    <row r="61" spans="2:22" ht="36">
      <c r="B61" s="156" t="s">
        <v>103</v>
      </c>
      <c r="C61" s="32" t="s">
        <v>169</v>
      </c>
      <c r="D61" s="32" t="s">
        <v>170</v>
      </c>
      <c r="E61" s="159" t="s">
        <v>26</v>
      </c>
      <c r="F61" s="157" t="s">
        <v>35</v>
      </c>
      <c r="G61" s="99" t="s">
        <v>148</v>
      </c>
      <c r="H61" s="157" t="s">
        <v>40</v>
      </c>
      <c r="I61" s="51"/>
      <c r="J61" s="34"/>
      <c r="K61" s="34"/>
      <c r="L61" s="34">
        <f t="shared" si="3"/>
        <v>0</v>
      </c>
      <c r="M61" s="34"/>
      <c r="N61" s="34"/>
      <c r="O61" s="34"/>
      <c r="P61" s="34"/>
      <c r="Q61" s="34"/>
      <c r="R61" s="101"/>
      <c r="S61" s="101" t="s">
        <v>149</v>
      </c>
      <c r="T61" s="101"/>
      <c r="U61" s="101"/>
      <c r="V61" s="101"/>
    </row>
    <row r="62" spans="2:22" ht="36">
      <c r="B62" s="156" t="s">
        <v>103</v>
      </c>
      <c r="C62" s="32" t="s">
        <v>164</v>
      </c>
      <c r="D62" s="32" t="s">
        <v>165</v>
      </c>
      <c r="E62" s="157" t="s">
        <v>26</v>
      </c>
      <c r="F62" s="157" t="s">
        <v>35</v>
      </c>
      <c r="G62" s="99" t="s">
        <v>148</v>
      </c>
      <c r="H62" s="34" t="s">
        <v>40</v>
      </c>
      <c r="I62" s="51"/>
      <c r="J62" s="34"/>
      <c r="K62" s="34"/>
      <c r="L62" s="34">
        <f t="shared" si="3"/>
        <v>0</v>
      </c>
      <c r="M62" s="34"/>
      <c r="N62" s="34"/>
      <c r="O62" s="101"/>
      <c r="P62" s="34"/>
      <c r="Q62" s="101"/>
      <c r="R62" s="101"/>
      <c r="S62" s="32" t="s">
        <v>149</v>
      </c>
      <c r="T62" s="101"/>
      <c r="U62" s="101"/>
      <c r="V62" s="101"/>
    </row>
    <row r="63" spans="2:22" ht="24">
      <c r="B63" s="156" t="s">
        <v>103</v>
      </c>
      <c r="C63" s="32"/>
      <c r="D63" s="32" t="s">
        <v>208</v>
      </c>
      <c r="E63" s="157" t="s">
        <v>26</v>
      </c>
      <c r="F63" s="157" t="s">
        <v>35</v>
      </c>
      <c r="G63" s="99" t="s">
        <v>148</v>
      </c>
      <c r="H63" s="34" t="s">
        <v>29</v>
      </c>
      <c r="I63" s="51"/>
      <c r="J63" s="34"/>
      <c r="K63" s="157"/>
      <c r="L63" s="34">
        <f t="shared" si="3"/>
        <v>0</v>
      </c>
      <c r="M63" s="34"/>
      <c r="N63" s="34"/>
      <c r="O63" s="34"/>
      <c r="P63" s="101"/>
      <c r="Q63" s="34"/>
      <c r="R63" s="101"/>
      <c r="S63" s="101"/>
      <c r="T63" s="101">
        <v>8</v>
      </c>
      <c r="U63" s="101"/>
      <c r="V63" s="101"/>
    </row>
    <row r="64" spans="2:22" ht="24">
      <c r="B64" s="156" t="s">
        <v>103</v>
      </c>
      <c r="C64" s="32"/>
      <c r="D64" s="149" t="s">
        <v>223</v>
      </c>
      <c r="E64" s="157" t="s">
        <v>26</v>
      </c>
      <c r="F64" s="157" t="s">
        <v>35</v>
      </c>
      <c r="G64" s="99" t="s">
        <v>148</v>
      </c>
      <c r="H64" s="34" t="s">
        <v>29</v>
      </c>
      <c r="I64" s="51"/>
      <c r="J64" s="34"/>
      <c r="K64" s="157"/>
      <c r="L64" s="34">
        <f t="shared" si="3"/>
        <v>0</v>
      </c>
      <c r="M64" s="34"/>
      <c r="N64" s="34"/>
      <c r="O64" s="101"/>
      <c r="P64" s="34"/>
      <c r="Q64" s="101"/>
      <c r="R64" s="101"/>
      <c r="S64" s="32"/>
      <c r="T64" s="32" t="s">
        <v>156</v>
      </c>
      <c r="U64" s="101"/>
      <c r="V64" s="101"/>
    </row>
    <row r="65" spans="2:22" ht="36">
      <c r="B65" s="156" t="s">
        <v>103</v>
      </c>
      <c r="C65" s="40"/>
      <c r="D65" s="32" t="s">
        <v>176</v>
      </c>
      <c r="E65" s="159" t="s">
        <v>26</v>
      </c>
      <c r="F65" s="157" t="s">
        <v>35</v>
      </c>
      <c r="G65" s="99" t="s">
        <v>148</v>
      </c>
      <c r="H65" s="157" t="s">
        <v>40</v>
      </c>
      <c r="I65" s="51"/>
      <c r="J65" s="34"/>
      <c r="K65" s="157"/>
      <c r="L65" s="34">
        <f t="shared" si="3"/>
        <v>0</v>
      </c>
      <c r="M65" s="34"/>
      <c r="N65" s="34"/>
      <c r="O65" s="34"/>
      <c r="P65" s="34"/>
      <c r="Q65" s="32"/>
      <c r="R65" s="101"/>
      <c r="S65" s="32"/>
      <c r="T65" s="32" t="s">
        <v>156</v>
      </c>
      <c r="U65" s="101"/>
      <c r="V65" s="101"/>
    </row>
    <row r="66" spans="2:22" ht="36">
      <c r="B66" s="156" t="s">
        <v>103</v>
      </c>
      <c r="C66" s="40"/>
      <c r="D66" s="32" t="s">
        <v>177</v>
      </c>
      <c r="E66" s="159" t="s">
        <v>26</v>
      </c>
      <c r="F66" s="157" t="s">
        <v>147</v>
      </c>
      <c r="G66" s="99" t="s">
        <v>140</v>
      </c>
      <c r="H66" s="157" t="s">
        <v>40</v>
      </c>
      <c r="I66" s="51"/>
      <c r="J66" s="34"/>
      <c r="K66" s="157"/>
      <c r="L66" s="34">
        <f t="shared" si="3"/>
        <v>0</v>
      </c>
      <c r="M66" s="34"/>
      <c r="N66" s="34"/>
      <c r="O66" s="34"/>
      <c r="P66" s="34"/>
      <c r="Q66" s="32"/>
      <c r="R66" s="101"/>
      <c r="S66" s="101"/>
      <c r="T66" s="101" t="s">
        <v>168</v>
      </c>
      <c r="U66" s="101"/>
      <c r="V66" s="101"/>
    </row>
    <row r="67" spans="2:22">
      <c r="B67" s="186" t="s">
        <v>104</v>
      </c>
      <c r="C67" s="187"/>
      <c r="D67" s="187"/>
      <c r="E67" s="187"/>
      <c r="F67" s="187"/>
      <c r="G67" s="187"/>
      <c r="H67" s="187"/>
      <c r="I67" s="51">
        <f t="shared" ref="I67:V67" si="4">SUM(I54:I66)</f>
        <v>12</v>
      </c>
      <c r="J67" s="51">
        <f t="shared" si="4"/>
        <v>90</v>
      </c>
      <c r="K67" s="51">
        <f t="shared" si="4"/>
        <v>102</v>
      </c>
      <c r="L67" s="51">
        <f t="shared" si="4"/>
        <v>192</v>
      </c>
      <c r="M67" s="51">
        <f t="shared" si="4"/>
        <v>0</v>
      </c>
      <c r="N67" s="51">
        <f t="shared" si="4"/>
        <v>0</v>
      </c>
      <c r="O67" s="51">
        <f t="shared" si="4"/>
        <v>0</v>
      </c>
      <c r="P67" s="51">
        <f t="shared" si="4"/>
        <v>8</v>
      </c>
      <c r="Q67" s="51">
        <f t="shared" si="4"/>
        <v>0</v>
      </c>
      <c r="R67" s="51">
        <f t="shared" si="4"/>
        <v>0</v>
      </c>
      <c r="S67" s="51">
        <f t="shared" si="4"/>
        <v>16</v>
      </c>
      <c r="T67" s="51">
        <f t="shared" si="4"/>
        <v>8</v>
      </c>
      <c r="U67" s="51">
        <f t="shared" si="4"/>
        <v>0</v>
      </c>
      <c r="V67" s="51">
        <f t="shared" si="4"/>
        <v>0</v>
      </c>
    </row>
    <row r="68" spans="2:22" ht="24">
      <c r="B68" s="156" t="s">
        <v>105</v>
      </c>
      <c r="C68" s="40"/>
      <c r="D68" s="100" t="s">
        <v>178</v>
      </c>
      <c r="E68" s="157" t="s">
        <v>26</v>
      </c>
      <c r="F68" s="157" t="s">
        <v>179</v>
      </c>
      <c r="G68" s="99" t="s">
        <v>148</v>
      </c>
      <c r="H68" s="157" t="s">
        <v>40</v>
      </c>
      <c r="I68" s="51">
        <v>1</v>
      </c>
      <c r="J68" s="34">
        <v>0</v>
      </c>
      <c r="K68" s="157">
        <v>24</v>
      </c>
      <c r="L68" s="34">
        <f t="shared" ref="L68:L69" si="5">SUM(J68:K68)</f>
        <v>24</v>
      </c>
      <c r="M68" s="103"/>
      <c r="N68" s="101" t="s">
        <v>180</v>
      </c>
      <c r="O68" s="34"/>
      <c r="P68" s="34"/>
      <c r="Q68" s="34"/>
      <c r="R68" s="34"/>
      <c r="S68" s="34"/>
      <c r="T68" s="34"/>
      <c r="U68" s="34"/>
      <c r="V68" s="34"/>
    </row>
    <row r="69" spans="2:22" ht="24">
      <c r="B69" s="156" t="s">
        <v>105</v>
      </c>
      <c r="C69" s="40"/>
      <c r="D69" s="100" t="s">
        <v>181</v>
      </c>
      <c r="E69" s="157" t="s">
        <v>26</v>
      </c>
      <c r="F69" s="157" t="s">
        <v>179</v>
      </c>
      <c r="G69" s="99" t="s">
        <v>143</v>
      </c>
      <c r="H69" s="157" t="s">
        <v>40</v>
      </c>
      <c r="I69" s="51">
        <v>2</v>
      </c>
      <c r="J69" s="34">
        <v>0</v>
      </c>
      <c r="K69" s="34">
        <v>48</v>
      </c>
      <c r="L69" s="34">
        <f t="shared" si="5"/>
        <v>48</v>
      </c>
      <c r="M69" s="34"/>
      <c r="N69" s="34"/>
      <c r="O69" s="34" t="s">
        <v>144</v>
      </c>
      <c r="P69" s="34"/>
      <c r="Q69" s="34"/>
      <c r="R69" s="34"/>
      <c r="S69" s="34"/>
      <c r="T69" s="34"/>
      <c r="U69" s="34"/>
      <c r="V69" s="34"/>
    </row>
    <row r="70" spans="2:22" ht="36">
      <c r="B70" s="156" t="s">
        <v>105</v>
      </c>
      <c r="C70" s="40"/>
      <c r="D70" s="127" t="s">
        <v>218</v>
      </c>
      <c r="E70" s="159" t="s">
        <v>26</v>
      </c>
      <c r="F70" s="159" t="s">
        <v>52</v>
      </c>
      <c r="G70" s="99" t="s">
        <v>148</v>
      </c>
      <c r="H70" s="157" t="s">
        <v>40</v>
      </c>
      <c r="I70" s="51">
        <v>2</v>
      </c>
      <c r="J70" s="34">
        <v>0</v>
      </c>
      <c r="K70" s="157">
        <v>48</v>
      </c>
      <c r="L70" s="53">
        <f>SUM(J70:K70)</f>
        <v>48</v>
      </c>
      <c r="M70" s="34"/>
      <c r="N70" s="34"/>
      <c r="O70" s="34"/>
      <c r="P70" s="34"/>
      <c r="Q70" s="101" t="s">
        <v>156</v>
      </c>
      <c r="R70" s="34"/>
      <c r="S70" s="101"/>
      <c r="T70" s="34"/>
      <c r="U70" s="34"/>
      <c r="V70" s="34"/>
    </row>
    <row r="71" spans="2:22" ht="24">
      <c r="B71" s="156" t="s">
        <v>105</v>
      </c>
      <c r="C71" s="40"/>
      <c r="D71" s="159" t="s">
        <v>210</v>
      </c>
      <c r="E71" s="157" t="s">
        <v>26</v>
      </c>
      <c r="F71" s="157" t="s">
        <v>52</v>
      </c>
      <c r="G71" s="99" t="s">
        <v>148</v>
      </c>
      <c r="H71" s="34" t="s">
        <v>40</v>
      </c>
      <c r="I71" s="51">
        <v>4</v>
      </c>
      <c r="J71" s="34">
        <v>0</v>
      </c>
      <c r="K71" s="157">
        <v>72</v>
      </c>
      <c r="L71" s="53">
        <f>SUM(J71:K71)</f>
        <v>72</v>
      </c>
      <c r="M71" s="34"/>
      <c r="N71" s="34"/>
      <c r="O71" s="34"/>
      <c r="P71" s="34"/>
      <c r="Q71" s="34"/>
      <c r="R71" s="34" t="s">
        <v>107</v>
      </c>
      <c r="S71" s="34"/>
      <c r="T71" s="34"/>
      <c r="U71" s="34"/>
      <c r="V71" s="34"/>
    </row>
    <row r="72" spans="2:22" ht="24">
      <c r="B72" s="156" t="s">
        <v>105</v>
      </c>
      <c r="C72" s="40"/>
      <c r="D72" s="159" t="s">
        <v>209</v>
      </c>
      <c r="E72" s="157" t="s">
        <v>26</v>
      </c>
      <c r="F72" s="157" t="s">
        <v>52</v>
      </c>
      <c r="G72" s="99" t="s">
        <v>148</v>
      </c>
      <c r="H72" s="34" t="s">
        <v>40</v>
      </c>
      <c r="I72" s="51">
        <v>11</v>
      </c>
      <c r="J72" s="34">
        <v>0</v>
      </c>
      <c r="K72" s="157">
        <v>198</v>
      </c>
      <c r="L72" s="53">
        <f t="shared" ref="L72" si="6">SUM(J72:K72)</f>
        <v>198</v>
      </c>
      <c r="M72" s="34"/>
      <c r="N72" s="34"/>
      <c r="O72" s="34"/>
      <c r="P72" s="34"/>
      <c r="Q72" s="34"/>
      <c r="R72" s="34" t="s">
        <v>109</v>
      </c>
      <c r="S72" s="34"/>
      <c r="T72" s="34"/>
      <c r="U72" s="34"/>
      <c r="V72" s="34"/>
    </row>
    <row r="73" spans="2:22" ht="36">
      <c r="B73" s="156" t="s">
        <v>105</v>
      </c>
      <c r="C73" s="40"/>
      <c r="D73" s="127" t="s">
        <v>220</v>
      </c>
      <c r="E73" s="159" t="s">
        <v>26</v>
      </c>
      <c r="F73" s="159" t="s">
        <v>52</v>
      </c>
      <c r="G73" s="99" t="s">
        <v>148</v>
      </c>
      <c r="H73" s="157" t="s">
        <v>40</v>
      </c>
      <c r="I73" s="51"/>
      <c r="J73" s="34"/>
      <c r="K73" s="157"/>
      <c r="L73" s="53">
        <f>SUM(J73:K73)</f>
        <v>0</v>
      </c>
      <c r="M73" s="34"/>
      <c r="N73" s="34"/>
      <c r="O73" s="34"/>
      <c r="P73" s="34"/>
      <c r="Q73" s="34"/>
      <c r="R73" s="34"/>
      <c r="S73" s="34"/>
      <c r="T73" s="101" t="s">
        <v>149</v>
      </c>
      <c r="U73" s="101"/>
      <c r="V73" s="34"/>
    </row>
    <row r="74" spans="2:22" ht="24">
      <c r="B74" s="156" t="s">
        <v>105</v>
      </c>
      <c r="C74" s="40"/>
      <c r="D74" s="159" t="s">
        <v>230</v>
      </c>
      <c r="E74" s="157" t="s">
        <v>26</v>
      </c>
      <c r="F74" s="159" t="s">
        <v>52</v>
      </c>
      <c r="G74" s="99" t="s">
        <v>148</v>
      </c>
      <c r="H74" s="157" t="s">
        <v>40</v>
      </c>
      <c r="I74" s="51"/>
      <c r="J74" s="34"/>
      <c r="K74" s="157"/>
      <c r="L74" s="53">
        <f>SUM(J74:K74)</f>
        <v>0</v>
      </c>
      <c r="M74" s="34"/>
      <c r="N74" s="34"/>
      <c r="O74" s="34"/>
      <c r="P74" s="34"/>
      <c r="Q74" s="34"/>
      <c r="R74" s="34"/>
      <c r="S74" s="34"/>
      <c r="T74" s="34"/>
      <c r="U74" s="101" t="s">
        <v>156</v>
      </c>
      <c r="V74" s="34"/>
    </row>
    <row r="75" spans="2:22" ht="36">
      <c r="B75" s="156" t="s">
        <v>105</v>
      </c>
      <c r="C75" s="40"/>
      <c r="D75" s="149" t="s">
        <v>224</v>
      </c>
      <c r="E75" s="159" t="s">
        <v>26</v>
      </c>
      <c r="F75" s="159" t="s">
        <v>52</v>
      </c>
      <c r="G75" s="99" t="s">
        <v>148</v>
      </c>
      <c r="H75" s="157" t="s">
        <v>40</v>
      </c>
      <c r="I75" s="51"/>
      <c r="J75" s="34"/>
      <c r="K75" s="157"/>
      <c r="L75" s="53">
        <f>SUM(J75:K75)</f>
        <v>0</v>
      </c>
      <c r="M75" s="34"/>
      <c r="N75" s="34"/>
      <c r="O75" s="34"/>
      <c r="P75" s="34"/>
      <c r="Q75" s="34"/>
      <c r="R75" s="34"/>
      <c r="S75" s="34"/>
      <c r="T75" s="101"/>
      <c r="U75" s="101" t="s">
        <v>156</v>
      </c>
      <c r="V75" s="34"/>
    </row>
    <row r="76" spans="2:22" ht="36">
      <c r="B76" s="156" t="s">
        <v>105</v>
      </c>
      <c r="C76" s="40"/>
      <c r="D76" s="127" t="s">
        <v>221</v>
      </c>
      <c r="E76" s="159" t="s">
        <v>26</v>
      </c>
      <c r="F76" s="159" t="s">
        <v>52</v>
      </c>
      <c r="G76" s="99" t="s">
        <v>148</v>
      </c>
      <c r="H76" s="157" t="s">
        <v>40</v>
      </c>
      <c r="I76" s="51"/>
      <c r="J76" s="34"/>
      <c r="K76" s="157"/>
      <c r="L76" s="53">
        <f>SUM(J76:K76)</f>
        <v>0</v>
      </c>
      <c r="M76" s="34"/>
      <c r="N76" s="34"/>
      <c r="O76" s="34"/>
      <c r="P76" s="34"/>
      <c r="Q76" s="34"/>
      <c r="R76" s="34"/>
      <c r="S76" s="34"/>
      <c r="T76" s="101"/>
      <c r="U76" s="101" t="s">
        <v>149</v>
      </c>
      <c r="V76" s="34"/>
    </row>
    <row r="77" spans="2:22" ht="24">
      <c r="B77" s="156" t="s">
        <v>105</v>
      </c>
      <c r="C77" s="40"/>
      <c r="D77" s="127" t="s">
        <v>222</v>
      </c>
      <c r="E77" s="159" t="s">
        <v>26</v>
      </c>
      <c r="F77" s="159" t="s">
        <v>52</v>
      </c>
      <c r="G77" s="99" t="s">
        <v>148</v>
      </c>
      <c r="H77" s="157" t="s">
        <v>40</v>
      </c>
      <c r="I77" s="51"/>
      <c r="J77" s="34"/>
      <c r="K77" s="157"/>
      <c r="L77" s="53">
        <f>SUM(J77:K77)</f>
        <v>0</v>
      </c>
      <c r="M77" s="34"/>
      <c r="N77" s="34"/>
      <c r="O77" s="34"/>
      <c r="P77" s="34"/>
      <c r="Q77" s="34"/>
      <c r="R77" s="34"/>
      <c r="S77" s="34"/>
      <c r="T77" s="101"/>
      <c r="U77" s="101" t="s">
        <v>231</v>
      </c>
      <c r="V77" s="34"/>
    </row>
    <row r="78" spans="2:22" ht="24">
      <c r="B78" s="156" t="s">
        <v>105</v>
      </c>
      <c r="C78" s="40"/>
      <c r="D78" s="149" t="s">
        <v>236</v>
      </c>
      <c r="E78" s="157" t="s">
        <v>26</v>
      </c>
      <c r="F78" s="157" t="s">
        <v>52</v>
      </c>
      <c r="G78" s="99" t="s">
        <v>148</v>
      </c>
      <c r="H78" s="34" t="s">
        <v>40</v>
      </c>
      <c r="I78" s="51"/>
      <c r="J78" s="34"/>
      <c r="K78" s="157"/>
      <c r="L78" s="53">
        <f t="shared" ref="L78" si="7">SUM(J78:K78)</f>
        <v>0</v>
      </c>
      <c r="M78" s="34"/>
      <c r="N78" s="34"/>
      <c r="O78" s="34"/>
      <c r="P78" s="34"/>
      <c r="Q78" s="34"/>
      <c r="R78" s="34"/>
      <c r="S78" s="34"/>
      <c r="T78" s="34"/>
      <c r="U78" s="101"/>
      <c r="V78" s="101" t="s">
        <v>214</v>
      </c>
    </row>
    <row r="79" spans="2:22">
      <c r="B79" s="186" t="s">
        <v>110</v>
      </c>
      <c r="C79" s="187"/>
      <c r="D79" s="187"/>
      <c r="E79" s="187"/>
      <c r="F79" s="187"/>
      <c r="G79" s="187"/>
      <c r="H79" s="187"/>
      <c r="I79" s="51">
        <f t="shared" ref="I79:V79" si="8">SUM(I68:I78)</f>
        <v>20</v>
      </c>
      <c r="J79" s="51">
        <f t="shared" si="8"/>
        <v>0</v>
      </c>
      <c r="K79" s="51">
        <f t="shared" si="8"/>
        <v>390</v>
      </c>
      <c r="L79" s="51">
        <f t="shared" si="8"/>
        <v>390</v>
      </c>
      <c r="M79" s="51">
        <f t="shared" si="8"/>
        <v>0</v>
      </c>
      <c r="N79" s="51">
        <f t="shared" si="8"/>
        <v>0</v>
      </c>
      <c r="O79" s="51">
        <f t="shared" si="8"/>
        <v>0</v>
      </c>
      <c r="P79" s="51">
        <f t="shared" si="8"/>
        <v>0</v>
      </c>
      <c r="Q79" s="51">
        <f t="shared" si="8"/>
        <v>0</v>
      </c>
      <c r="R79" s="51">
        <f t="shared" si="8"/>
        <v>0</v>
      </c>
      <c r="S79" s="51">
        <f t="shared" si="8"/>
        <v>0</v>
      </c>
      <c r="T79" s="51">
        <f t="shared" si="8"/>
        <v>0</v>
      </c>
      <c r="U79" s="51">
        <f t="shared" si="8"/>
        <v>0</v>
      </c>
      <c r="V79" s="51">
        <f t="shared" si="8"/>
        <v>0</v>
      </c>
    </row>
    <row r="80" spans="2:22" ht="24">
      <c r="B80" s="158" t="s">
        <v>111</v>
      </c>
      <c r="C80" s="32"/>
      <c r="D80" s="150" t="s">
        <v>171</v>
      </c>
      <c r="E80" s="159" t="s">
        <v>183</v>
      </c>
      <c r="F80" s="157" t="s">
        <v>35</v>
      </c>
      <c r="G80" s="99" t="s">
        <v>148</v>
      </c>
      <c r="H80" s="157" t="s">
        <v>40</v>
      </c>
      <c r="I80" s="51">
        <v>1.5</v>
      </c>
      <c r="J80" s="34">
        <v>12</v>
      </c>
      <c r="K80" s="157">
        <v>12</v>
      </c>
      <c r="L80" s="34">
        <f t="shared" ref="L80:L86" si="9">SUM(J80:K80)</f>
        <v>24</v>
      </c>
      <c r="M80" s="34"/>
      <c r="N80" s="34"/>
      <c r="O80" s="101"/>
      <c r="P80" s="101"/>
      <c r="Q80" s="34">
        <v>4</v>
      </c>
      <c r="R80" s="34"/>
      <c r="S80" s="34"/>
      <c r="T80" s="101"/>
      <c r="U80" s="34"/>
      <c r="V80" s="34"/>
    </row>
    <row r="81" spans="2:22" ht="24">
      <c r="B81" s="158" t="s">
        <v>111</v>
      </c>
      <c r="C81" s="105"/>
      <c r="D81" s="104" t="s">
        <v>213</v>
      </c>
      <c r="E81" s="159" t="s">
        <v>183</v>
      </c>
      <c r="F81" s="157" t="s">
        <v>147</v>
      </c>
      <c r="G81" s="99" t="s">
        <v>140</v>
      </c>
      <c r="H81" s="157" t="s">
        <v>186</v>
      </c>
      <c r="I81" s="51">
        <v>1.5</v>
      </c>
      <c r="J81" s="34">
        <v>12</v>
      </c>
      <c r="K81" s="157">
        <v>12</v>
      </c>
      <c r="L81" s="34">
        <f t="shared" si="9"/>
        <v>24</v>
      </c>
      <c r="M81" s="34"/>
      <c r="N81" s="34"/>
      <c r="O81" s="101"/>
      <c r="P81" s="101"/>
      <c r="Q81" s="34">
        <v>4</v>
      </c>
      <c r="R81" s="34"/>
      <c r="S81" s="34"/>
      <c r="T81" s="34"/>
      <c r="U81" s="34"/>
      <c r="V81" s="34"/>
    </row>
    <row r="82" spans="2:22" ht="24">
      <c r="B82" s="158" t="s">
        <v>111</v>
      </c>
      <c r="C82" s="105" t="s">
        <v>189</v>
      </c>
      <c r="D82" s="106" t="s">
        <v>190</v>
      </c>
      <c r="E82" s="159" t="s">
        <v>183</v>
      </c>
      <c r="F82" s="157" t="s">
        <v>192</v>
      </c>
      <c r="G82" s="99" t="s">
        <v>140</v>
      </c>
      <c r="H82" s="34" t="s">
        <v>186</v>
      </c>
      <c r="I82" s="107">
        <v>1.5</v>
      </c>
      <c r="J82" s="54">
        <v>24</v>
      </c>
      <c r="K82" s="55">
        <v>0</v>
      </c>
      <c r="L82" s="34">
        <f t="shared" si="9"/>
        <v>24</v>
      </c>
      <c r="M82" s="54"/>
      <c r="N82" s="54"/>
      <c r="O82" s="54"/>
      <c r="P82" s="54"/>
      <c r="Q82" s="34">
        <v>4</v>
      </c>
      <c r="R82" s="34"/>
      <c r="S82" s="34"/>
      <c r="T82" s="34"/>
      <c r="U82" s="34"/>
      <c r="V82" s="34"/>
    </row>
    <row r="83" spans="2:22" ht="24">
      <c r="B83" s="158" t="s">
        <v>111</v>
      </c>
      <c r="C83" s="105"/>
      <c r="D83" s="104" t="s">
        <v>204</v>
      </c>
      <c r="E83" s="159" t="s">
        <v>183</v>
      </c>
      <c r="F83" s="157" t="s">
        <v>192</v>
      </c>
      <c r="G83" s="99" t="s">
        <v>140</v>
      </c>
      <c r="H83" s="34" t="s">
        <v>186</v>
      </c>
      <c r="I83" s="51"/>
      <c r="J83" s="34"/>
      <c r="K83" s="157"/>
      <c r="L83" s="34">
        <f t="shared" si="9"/>
        <v>0</v>
      </c>
      <c r="M83" s="34"/>
      <c r="N83" s="34"/>
      <c r="O83" s="101"/>
      <c r="P83" s="101"/>
      <c r="Q83" s="101"/>
      <c r="R83" s="34"/>
      <c r="S83" s="34">
        <v>4</v>
      </c>
      <c r="T83" s="34"/>
      <c r="U83" s="34"/>
      <c r="V83" s="34"/>
    </row>
    <row r="84" spans="2:22" ht="24">
      <c r="B84" s="158" t="s">
        <v>111</v>
      </c>
      <c r="C84" s="32"/>
      <c r="D84" s="104" t="s">
        <v>188</v>
      </c>
      <c r="E84" s="159" t="s">
        <v>183</v>
      </c>
      <c r="F84" s="157" t="s">
        <v>147</v>
      </c>
      <c r="G84" s="99" t="s">
        <v>140</v>
      </c>
      <c r="H84" s="157" t="s">
        <v>186</v>
      </c>
      <c r="I84" s="51"/>
      <c r="J84" s="34"/>
      <c r="K84" s="157"/>
      <c r="L84" s="34">
        <f t="shared" si="9"/>
        <v>0</v>
      </c>
      <c r="M84" s="34"/>
      <c r="N84" s="34"/>
      <c r="O84" s="101"/>
      <c r="P84" s="101"/>
      <c r="Q84" s="34"/>
      <c r="R84" s="34"/>
      <c r="S84" s="34"/>
      <c r="T84" s="34">
        <v>4</v>
      </c>
      <c r="U84" s="51"/>
      <c r="V84" s="51"/>
    </row>
    <row r="85" spans="2:22" ht="48">
      <c r="B85" s="158" t="s">
        <v>111</v>
      </c>
      <c r="C85" s="105"/>
      <c r="D85" s="147" t="s">
        <v>235</v>
      </c>
      <c r="E85" s="159" t="s">
        <v>183</v>
      </c>
      <c r="F85" s="157" t="s">
        <v>147</v>
      </c>
      <c r="G85" s="99" t="s">
        <v>140</v>
      </c>
      <c r="H85" s="157" t="s">
        <v>186</v>
      </c>
      <c r="I85" s="51"/>
      <c r="J85" s="34"/>
      <c r="K85" s="157"/>
      <c r="L85" s="34">
        <f t="shared" si="9"/>
        <v>0</v>
      </c>
      <c r="M85" s="34"/>
      <c r="N85" s="34"/>
      <c r="O85" s="101"/>
      <c r="P85" s="101"/>
      <c r="Q85" s="101"/>
      <c r="R85" s="34"/>
      <c r="S85" s="34"/>
      <c r="T85" s="101" t="s">
        <v>156</v>
      </c>
      <c r="U85" s="101"/>
      <c r="V85" s="34"/>
    </row>
    <row r="86" spans="2:22" ht="48">
      <c r="B86" s="158" t="s">
        <v>111</v>
      </c>
      <c r="C86" s="32"/>
      <c r="D86" s="102" t="s">
        <v>182</v>
      </c>
      <c r="E86" s="159" t="s">
        <v>183</v>
      </c>
      <c r="F86" s="157" t="s">
        <v>147</v>
      </c>
      <c r="G86" s="99" t="s">
        <v>140</v>
      </c>
      <c r="H86" s="157" t="s">
        <v>186</v>
      </c>
      <c r="I86" s="51"/>
      <c r="J86" s="34"/>
      <c r="K86" s="157"/>
      <c r="L86" s="34">
        <f t="shared" si="9"/>
        <v>0</v>
      </c>
      <c r="M86" s="34"/>
      <c r="N86" s="34"/>
      <c r="O86" s="34"/>
      <c r="P86" s="101"/>
      <c r="Q86" s="34"/>
      <c r="R86" s="34"/>
      <c r="S86" s="34"/>
      <c r="T86" s="101"/>
      <c r="U86" s="101" t="s">
        <v>149</v>
      </c>
      <c r="V86" s="34"/>
    </row>
    <row r="87" spans="2:22" ht="13.8" customHeight="1">
      <c r="B87" s="207" t="s">
        <v>112</v>
      </c>
      <c r="C87" s="208"/>
      <c r="D87" s="208"/>
      <c r="E87" s="208"/>
      <c r="F87" s="208"/>
      <c r="G87" s="208"/>
      <c r="H87" s="208"/>
      <c r="I87" s="51">
        <f t="shared" ref="I87:V87" si="10">SUM(I80:I86)</f>
        <v>4.5</v>
      </c>
      <c r="J87" s="51">
        <f t="shared" si="10"/>
        <v>48</v>
      </c>
      <c r="K87" s="51">
        <f t="shared" si="10"/>
        <v>24</v>
      </c>
      <c r="L87" s="51">
        <f t="shared" si="10"/>
        <v>72</v>
      </c>
      <c r="M87" s="51">
        <f t="shared" si="10"/>
        <v>0</v>
      </c>
      <c r="N87" s="51">
        <f t="shared" si="10"/>
        <v>0</v>
      </c>
      <c r="O87" s="51">
        <f t="shared" si="10"/>
        <v>0</v>
      </c>
      <c r="P87" s="51">
        <f t="shared" si="10"/>
        <v>0</v>
      </c>
      <c r="Q87" s="51">
        <f t="shared" si="10"/>
        <v>12</v>
      </c>
      <c r="R87" s="51">
        <f t="shared" si="10"/>
        <v>0</v>
      </c>
      <c r="S87" s="51">
        <f t="shared" si="10"/>
        <v>4</v>
      </c>
      <c r="T87" s="51">
        <f t="shared" si="10"/>
        <v>4</v>
      </c>
      <c r="U87" s="51">
        <f t="shared" si="10"/>
        <v>0</v>
      </c>
      <c r="V87" s="51">
        <f t="shared" si="10"/>
        <v>0</v>
      </c>
    </row>
    <row r="88" spans="2:22" ht="14.4" thickBot="1">
      <c r="B88" s="220" t="s">
        <v>113</v>
      </c>
      <c r="C88" s="221"/>
      <c r="D88" s="221"/>
      <c r="E88" s="221"/>
      <c r="F88" s="221"/>
      <c r="G88" s="221"/>
      <c r="H88" s="221"/>
      <c r="I88" s="83">
        <f t="shared" ref="I88:V88" si="11">I87+I79+I67+I53+I40+I35</f>
        <v>146.5</v>
      </c>
      <c r="J88" s="83">
        <f t="shared" si="11"/>
        <v>1366</v>
      </c>
      <c r="K88" s="83">
        <f t="shared" si="11"/>
        <v>1148</v>
      </c>
      <c r="L88" s="83">
        <f t="shared" si="11"/>
        <v>2514</v>
      </c>
      <c r="M88" s="83">
        <f t="shared" si="11"/>
        <v>23</v>
      </c>
      <c r="N88" s="83">
        <f t="shared" si="11"/>
        <v>24</v>
      </c>
      <c r="O88" s="83">
        <f t="shared" si="11"/>
        <v>22</v>
      </c>
      <c r="P88" s="83">
        <f t="shared" si="11"/>
        <v>20</v>
      </c>
      <c r="Q88" s="83">
        <f t="shared" si="11"/>
        <v>20</v>
      </c>
      <c r="R88" s="83">
        <f t="shared" si="11"/>
        <v>0</v>
      </c>
      <c r="S88" s="83">
        <f t="shared" si="11"/>
        <v>20</v>
      </c>
      <c r="T88" s="83">
        <f t="shared" si="11"/>
        <v>20</v>
      </c>
      <c r="U88" s="83">
        <f t="shared" si="11"/>
        <v>0</v>
      </c>
      <c r="V88" s="83">
        <f t="shared" si="11"/>
        <v>0</v>
      </c>
    </row>
    <row r="90" spans="2:22">
      <c r="L90">
        <f>SUBTOTAL(9,L4:L83)</f>
        <v>4956</v>
      </c>
    </row>
    <row r="91" spans="2:22" ht="14.4" thickBot="1"/>
    <row r="92" spans="2:22">
      <c r="D92" s="222" t="s">
        <v>114</v>
      </c>
      <c r="E92" s="223"/>
      <c r="F92" s="223"/>
      <c r="G92" s="223"/>
      <c r="H92" s="223"/>
      <c r="I92" s="223"/>
      <c r="J92" s="224"/>
    </row>
    <row r="93" spans="2:22" ht="36">
      <c r="D93" s="226" t="s">
        <v>116</v>
      </c>
      <c r="E93" s="227"/>
      <c r="F93" s="153" t="s">
        <v>20</v>
      </c>
      <c r="G93" s="68" t="s">
        <v>117</v>
      </c>
      <c r="H93" s="68" t="s">
        <v>118</v>
      </c>
      <c r="I93" s="153" t="s">
        <v>119</v>
      </c>
      <c r="J93" s="69" t="s">
        <v>17</v>
      </c>
      <c r="P93" s="169"/>
    </row>
    <row r="94" spans="2:22" ht="14.4" thickBot="1">
      <c r="D94" s="215" t="s">
        <v>26</v>
      </c>
      <c r="E94" s="70" t="s">
        <v>126</v>
      </c>
      <c r="F94" s="71">
        <f>L35</f>
        <v>1076</v>
      </c>
      <c r="G94" s="111">
        <f>J35</f>
        <v>768</v>
      </c>
      <c r="H94" s="111">
        <f>K35</f>
        <v>308</v>
      </c>
      <c r="I94" s="73">
        <f>H94/F94</f>
        <v>0.28624535315985128</v>
      </c>
      <c r="J94" s="110">
        <f>I35</f>
        <v>61</v>
      </c>
    </row>
    <row r="95" spans="2:22" ht="24.6" thickBot="1">
      <c r="D95" s="216"/>
      <c r="E95" s="155" t="s">
        <v>127</v>
      </c>
      <c r="F95" s="166">
        <f>L53</f>
        <v>656</v>
      </c>
      <c r="G95" s="166">
        <f>J53</f>
        <v>332</v>
      </c>
      <c r="H95" s="166">
        <f>K53</f>
        <v>324</v>
      </c>
      <c r="I95" s="73">
        <f t="shared" ref="I95:I96" si="12">H95/F95</f>
        <v>0.49390243902439024</v>
      </c>
      <c r="J95" s="110">
        <f>I53</f>
        <v>41</v>
      </c>
      <c r="O95" s="167">
        <v>782</v>
      </c>
      <c r="P95">
        <f>O95/O98</f>
        <v>0.19928644240570845</v>
      </c>
    </row>
    <row r="96" spans="2:22" ht="24.6" thickBot="1">
      <c r="D96" s="216"/>
      <c r="E96" s="155" t="s">
        <v>128</v>
      </c>
      <c r="F96" s="77">
        <f>L67</f>
        <v>192</v>
      </c>
      <c r="G96" s="111">
        <f>J67</f>
        <v>90</v>
      </c>
      <c r="H96" s="111">
        <f>K67</f>
        <v>102</v>
      </c>
      <c r="I96" s="73">
        <f t="shared" si="12"/>
        <v>0.53125</v>
      </c>
      <c r="J96" s="110">
        <f>I67</f>
        <v>12</v>
      </c>
      <c r="O96" s="168">
        <v>1966</v>
      </c>
      <c r="P96">
        <f>O96/O98</f>
        <v>0.5010193679918451</v>
      </c>
    </row>
    <row r="97" spans="4:16" ht="24.6" thickBot="1">
      <c r="D97" s="217"/>
      <c r="E97" s="155" t="s">
        <v>129</v>
      </c>
      <c r="F97" s="111">
        <f>L79</f>
        <v>390</v>
      </c>
      <c r="G97" s="111">
        <f>J79</f>
        <v>0</v>
      </c>
      <c r="H97" s="111">
        <f>K79</f>
        <v>390</v>
      </c>
      <c r="I97" s="72" t="s">
        <v>130</v>
      </c>
      <c r="J97" s="110">
        <f>I79</f>
        <v>20</v>
      </c>
      <c r="O97" s="168">
        <v>1176</v>
      </c>
      <c r="P97">
        <f>O97/O98</f>
        <v>0.29969418960244648</v>
      </c>
    </row>
    <row r="98" spans="4:16" ht="24">
      <c r="D98" s="215" t="s">
        <v>95</v>
      </c>
      <c r="E98" s="155" t="s">
        <v>131</v>
      </c>
      <c r="F98" s="111">
        <f>L40</f>
        <v>128</v>
      </c>
      <c r="G98" s="111">
        <f>J40</f>
        <v>128</v>
      </c>
      <c r="H98" s="72" t="s">
        <v>130</v>
      </c>
      <c r="I98" s="72" t="s">
        <v>130</v>
      </c>
      <c r="J98" s="110">
        <f>I40</f>
        <v>8</v>
      </c>
      <c r="O98">
        <f>O95+O96+O97</f>
        <v>3924</v>
      </c>
    </row>
    <row r="99" spans="4:16" ht="24">
      <c r="D99" s="217"/>
      <c r="E99" s="155" t="s">
        <v>132</v>
      </c>
      <c r="F99" s="77">
        <f>L87</f>
        <v>72</v>
      </c>
      <c r="G99" s="111">
        <f>J87</f>
        <v>48</v>
      </c>
      <c r="H99" s="111">
        <f>K87</f>
        <v>24</v>
      </c>
      <c r="I99" s="73">
        <f>H99/F99</f>
        <v>0.33333333333333331</v>
      </c>
      <c r="J99" s="110">
        <f>I87</f>
        <v>4.5</v>
      </c>
    </row>
    <row r="100" spans="4:16">
      <c r="D100" s="201" t="s">
        <v>133</v>
      </c>
      <c r="E100" s="202"/>
      <c r="F100" s="155"/>
      <c r="G100" s="72"/>
      <c r="H100" s="72"/>
      <c r="I100" s="72"/>
      <c r="J100" s="74">
        <v>18</v>
      </c>
    </row>
    <row r="101" spans="4:16" ht="14.4" thickBot="1">
      <c r="D101" s="210" t="s">
        <v>134</v>
      </c>
      <c r="E101" s="211"/>
      <c r="F101" s="151">
        <f>SUM(F94:F100)</f>
        <v>2514</v>
      </c>
      <c r="G101" s="151">
        <f>SUM(G94:G100)</f>
        <v>1366</v>
      </c>
      <c r="H101" s="151">
        <f>SUM(H94:H100)</f>
        <v>1148</v>
      </c>
      <c r="I101" s="79">
        <f>H101/F101</f>
        <v>0.45664280031821797</v>
      </c>
      <c r="J101" s="80">
        <f>SUM(J94:J100)</f>
        <v>164.5</v>
      </c>
    </row>
    <row r="106" spans="4:16" ht="14.4" thickBot="1">
      <c r="M106">
        <v>207</v>
      </c>
    </row>
    <row r="107" spans="4:16" ht="14.4" thickBot="1">
      <c r="K107" s="165">
        <f>248-J101</f>
        <v>83.5</v>
      </c>
      <c r="M107" s="170">
        <v>8</v>
      </c>
    </row>
    <row r="108" spans="4:16" ht="14.4" thickBot="1">
      <c r="M108" s="171">
        <v>15</v>
      </c>
    </row>
    <row r="109" spans="4:16" ht="14.4" thickBot="1">
      <c r="M109" s="171">
        <v>6</v>
      </c>
    </row>
    <row r="110" spans="4:16" ht="14.4" thickBot="1">
      <c r="M110" s="171">
        <v>18</v>
      </c>
    </row>
    <row r="111" spans="4:16">
      <c r="M111">
        <f>SUM(M106:M110)</f>
        <v>254</v>
      </c>
    </row>
  </sheetData>
  <autoFilter ref="B2:V88"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33">
    <mergeCell ref="D100:E100"/>
    <mergeCell ref="D101:E101"/>
    <mergeCell ref="B87:H87"/>
    <mergeCell ref="B88:H88"/>
    <mergeCell ref="D92:J92"/>
    <mergeCell ref="D93:E93"/>
    <mergeCell ref="D94:D97"/>
    <mergeCell ref="D98:D99"/>
    <mergeCell ref="B79:H79"/>
    <mergeCell ref="B35:H35"/>
    <mergeCell ref="C36:D36"/>
    <mergeCell ref="N36:P36"/>
    <mergeCell ref="C37:D37"/>
    <mergeCell ref="N37:P37"/>
    <mergeCell ref="C38:D38"/>
    <mergeCell ref="N38:P38"/>
    <mergeCell ref="C39:D39"/>
    <mergeCell ref="N39:P39"/>
    <mergeCell ref="B40:H40"/>
    <mergeCell ref="B53:H53"/>
    <mergeCell ref="B67:H67"/>
    <mergeCell ref="M2:V2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30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教学进程表</vt:lpstr>
      <vt:lpstr>Sheet1</vt:lpstr>
      <vt:lpstr>教学进程表!Print_Area</vt:lpstr>
      <vt:lpstr>教学进程表!Print_Titles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lyj</cp:lastModifiedBy>
  <dcterms:created xsi:type="dcterms:W3CDTF">2021-05-06T00:38:00Z</dcterms:created>
  <dcterms:modified xsi:type="dcterms:W3CDTF">2024-09-13T06:52:26Z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71910C267D044EEF91E0DC0CDEA08D47</vt:lpwstr>
  </property>
  <property fmtid="{D5CDD505-2E9C-101B-9397-08002B2CF9AE}" pid="3" name="KSOProductBuildVer">
    <vt:lpwstr>2052-12.1.0.16929</vt:lpwstr>
  </property>
</Properties>
</file>