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相关\自动中德人材培养方案_教学进程表\2024级_人才培养方案_模板\2024级电气自动化(胡格模式)培养方案_上交\"/>
    </mc:Choice>
  </mc:AlternateContent>
  <bookViews>
    <workbookView xWindow="0" yWindow="0" windowWidth="28800" windowHeight="12372" tabRatio="540"/>
  </bookViews>
  <sheets>
    <sheet name="教学进程表 (2024)" sheetId="2" r:id="rId1"/>
  </sheets>
  <definedNames>
    <definedName name="_xlnm._FilterDatabase" localSheetId="0" hidden="1">'教学进程表 (2024)'!$A$1:$XFB$88</definedName>
    <definedName name="_xlnm.Print_Area" localSheetId="0">'教学进程表 (2024)'!$A$1:$R$84</definedName>
    <definedName name="_xlnm.Print_Titles" localSheetId="0">'教学进程表 (2024)'!$7:$15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79" i="2"/>
  <c r="G78" i="2"/>
  <c r="L71" i="2"/>
  <c r="L63" i="2" l="1"/>
  <c r="R80" i="2" l="1"/>
  <c r="R79" i="2"/>
  <c r="R78" i="2"/>
  <c r="R77" i="2"/>
  <c r="J72" i="2"/>
  <c r="L70" i="2"/>
  <c r="R65" i="2" l="1"/>
  <c r="Q65" i="2"/>
  <c r="P65" i="2"/>
  <c r="O65" i="2"/>
  <c r="N65" i="2"/>
  <c r="M65" i="2"/>
  <c r="K65" i="2"/>
  <c r="J65" i="2"/>
  <c r="I65" i="2"/>
  <c r="H79" i="2" s="1"/>
  <c r="L64" i="2"/>
  <c r="L62" i="2"/>
  <c r="L61" i="2"/>
  <c r="L60" i="2"/>
  <c r="L59" i="2"/>
  <c r="L58" i="2"/>
  <c r="L57" i="2"/>
  <c r="L56" i="2"/>
  <c r="L55" i="2"/>
  <c r="L54" i="2"/>
  <c r="R53" i="2"/>
  <c r="Q53" i="2"/>
  <c r="P53" i="2"/>
  <c r="O53" i="2"/>
  <c r="N53" i="2"/>
  <c r="M53" i="2"/>
  <c r="K53" i="2"/>
  <c r="J53" i="2"/>
  <c r="I53" i="2"/>
  <c r="H78" i="2" s="1"/>
  <c r="L52" i="2"/>
  <c r="L51" i="2"/>
  <c r="L50" i="2"/>
  <c r="L49" i="2"/>
  <c r="L48" i="2"/>
  <c r="L47" i="2"/>
  <c r="L46" i="2"/>
  <c r="L53" i="2" l="1"/>
  <c r="D78" i="2" s="1"/>
  <c r="L65" i="2"/>
  <c r="D79" i="2" s="1"/>
  <c r="R40" i="2"/>
  <c r="Q40" i="2"/>
  <c r="P40" i="2"/>
  <c r="O40" i="2"/>
  <c r="N40" i="2"/>
  <c r="M40" i="2"/>
  <c r="J40" i="2"/>
  <c r="E77" i="2" s="1"/>
  <c r="I40" i="2"/>
  <c r="H77" i="2" s="1"/>
  <c r="P85" i="2"/>
  <c r="O85" i="2"/>
  <c r="N85" i="2"/>
  <c r="M85" i="2"/>
  <c r="L85" i="2"/>
  <c r="K85" i="2"/>
  <c r="F78" i="2"/>
  <c r="E78" i="2"/>
  <c r="R72" i="2"/>
  <c r="Q72" i="2"/>
  <c r="P72" i="2"/>
  <c r="O72" i="2"/>
  <c r="N72" i="2"/>
  <c r="M72" i="2"/>
  <c r="K72" i="2"/>
  <c r="F82" i="2" s="1"/>
  <c r="E82" i="2"/>
  <c r="I72" i="2"/>
  <c r="H82" i="2" s="1"/>
  <c r="L72" i="2"/>
  <c r="D82" i="2" s="1"/>
  <c r="R69" i="2"/>
  <c r="Q69" i="2"/>
  <c r="P69" i="2"/>
  <c r="O69" i="2"/>
  <c r="N69" i="2"/>
  <c r="M69" i="2"/>
  <c r="J69" i="2"/>
  <c r="E80" i="2" s="1"/>
  <c r="I69" i="2"/>
  <c r="H80" i="2" s="1"/>
  <c r="L68" i="2"/>
  <c r="L67" i="2"/>
  <c r="L66" i="2"/>
  <c r="K69" i="2"/>
  <c r="F79" i="2"/>
  <c r="E79" i="2"/>
  <c r="R45" i="2"/>
  <c r="Q45" i="2"/>
  <c r="P45" i="2"/>
  <c r="O45" i="2"/>
  <c r="N45" i="2"/>
  <c r="M45" i="2"/>
  <c r="K45" i="2"/>
  <c r="J45" i="2"/>
  <c r="E81" i="2" s="1"/>
  <c r="I45" i="2"/>
  <c r="H81" i="2" s="1"/>
  <c r="L44" i="2"/>
  <c r="L43" i="2"/>
  <c r="L42" i="2"/>
  <c r="L31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P73" i="2" l="1"/>
  <c r="K40" i="2"/>
  <c r="F77" i="2" s="1"/>
  <c r="F83" i="2" s="1"/>
  <c r="L40" i="2"/>
  <c r="D77" i="2" s="1"/>
  <c r="F80" i="2"/>
  <c r="N73" i="2"/>
  <c r="L69" i="2"/>
  <c r="D80" i="2" s="1"/>
  <c r="I73" i="2"/>
  <c r="O73" i="2"/>
  <c r="L45" i="2"/>
  <c r="R85" i="2"/>
  <c r="E83" i="2"/>
  <c r="H83" i="2"/>
  <c r="Q73" i="2"/>
  <c r="M73" i="2"/>
  <c r="R73" i="2"/>
  <c r="J73" i="2"/>
  <c r="K73" i="2" l="1"/>
  <c r="G77" i="2"/>
  <c r="L73" i="2"/>
  <c r="D81" i="2"/>
  <c r="D83" i="2" s="1"/>
  <c r="G83" i="2" l="1"/>
  <c r="D84" i="2"/>
  <c r="D85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C31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83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4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5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<sst xmlns="http://schemas.openxmlformats.org/spreadsheetml/2006/main" count="436" uniqueCount="202">
  <si>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</si>
  <si>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</si>
  <si>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</si>
  <si>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</si>
  <si>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</si>
  <si>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</si>
  <si>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</si>
  <si>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</si>
  <si>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</si>
  <si>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</si>
  <si>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</si>
  <si>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</si>
  <si>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</si>
  <si>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</si>
  <si>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</si>
  <si>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</si>
  <si>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</si>
  <si>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</si>
  <si>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</si>
  <si>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</si>
  <si>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</si>
  <si>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</si>
  <si>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</si>
  <si>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</si>
  <si>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</si>
  <si>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</si>
  <si>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</si>
  <si>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</si>
  <si>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</si>
  <si>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</si>
  <si>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</si>
  <si>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</si>
  <si>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</si>
  <si>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</si>
  <si>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</si>
  <si>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</si>
  <si>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</si>
  <si>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</si>
  <si>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</si>
  <si>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</si>
  <si>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</si>
  <si>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</si>
  <si>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</si>
  <si>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</si>
  <si>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</si>
  <si>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</si>
  <si>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</si>
  <si>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</si>
  <si>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</si>
  <si>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</si>
  <si>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</si>
  <si>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</si>
  <si>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</si>
  <si>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</si>
  <si>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</si>
  <si>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</si>
  <si>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</si>
  <si>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</si>
  <si>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</si>
  <si>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</si>
  <si>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</si>
  <si>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</si>
  <si>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</si>
  <si>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</si>
  <si>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</si>
  <si>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</si>
  <si>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</si>
  <si>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</si>
  <si>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</si>
  <si>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</si>
  <si>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</si>
  <si>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</si>
  <si>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</si>
  <si>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</si>
  <si>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</si>
  <si>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</si>
  <si>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</si>
  <si>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</si>
  <si>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</si>
  <si>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</si>
  <si>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</si>
  <si>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</si>
  <si>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</si>
  <si>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</si>
  <si>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</si>
  <si>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</si>
  <si>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</si>
  <si>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</si>
  <si>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</si>
  <si>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</si>
  <si>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</si>
  <si>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</si>
  <si>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</si>
  <si>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</si>
  <si>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</si>
  <si>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</si>
  <si>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</si>
  <si>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</si>
  <si>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</si>
  <si>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</si>
  <si>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</si>
  <si>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</si>
  <si>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</si>
  <si>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</si>
  <si>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</si>
  <si>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</si>
  <si>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</si>
  <si>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</si>
  <si>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</si>
  <si>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</si>
  <si>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</si>
  <si>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</si>
  <si>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</si>
  <si>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</si>
  <si>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</si>
  <si>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</si>
  <si>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</si>
  <si>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</si>
  <si>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</si>
  <si>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</si>
  <si>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</si>
  <si>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</si>
  <si>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</si>
  <si>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</si>
  <si>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</si>
  <si>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</si>
  <si>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</si>
  <si>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</si>
  <si>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</si>
  <si>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</si>
  <si>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</si>
  <si>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</si>
  <si>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</si>
  <si>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高等数学1</t>
    <phoneticPr fontId="25" type="noConversion"/>
  </si>
  <si>
    <t>0900028</t>
    <phoneticPr fontId="25" type="noConversion"/>
  </si>
  <si>
    <t>智能控制学院</t>
    <phoneticPr fontId="25" type="noConversion"/>
  </si>
  <si>
    <t>0300563</t>
    <phoneticPr fontId="25" type="noConversion"/>
  </si>
  <si>
    <t>电工技术--机床电气控制项目</t>
    <phoneticPr fontId="25" type="noConversion"/>
  </si>
  <si>
    <t>必修课</t>
    <phoneticPr fontId="25" type="noConversion"/>
  </si>
  <si>
    <t>B</t>
    <phoneticPr fontId="25" type="noConversion"/>
  </si>
  <si>
    <t>考试</t>
    <phoneticPr fontId="25" type="noConversion"/>
  </si>
  <si>
    <t>0300510</t>
    <phoneticPr fontId="25" type="noConversion"/>
  </si>
  <si>
    <t>电机及电气控制技术--机床电气控制项目</t>
    <phoneticPr fontId="25" type="noConversion"/>
  </si>
  <si>
    <t>0300511</t>
    <phoneticPr fontId="25" type="noConversion"/>
  </si>
  <si>
    <t>电气CAD制图--机床电气控制项目</t>
    <phoneticPr fontId="25" type="noConversion"/>
  </si>
  <si>
    <t>考查</t>
    <phoneticPr fontId="25" type="noConversion"/>
  </si>
  <si>
    <t>0300512</t>
    <phoneticPr fontId="25" type="noConversion"/>
  </si>
  <si>
    <t>PLC应用技术1--机床电气控制项目</t>
    <phoneticPr fontId="25" type="noConversion"/>
  </si>
  <si>
    <t>专业基础课</t>
    <phoneticPr fontId="25" type="noConversion"/>
  </si>
  <si>
    <t>0300513</t>
    <phoneticPr fontId="25" type="noConversion"/>
  </si>
  <si>
    <t>机械零部件的测绘和装配--自动分拣机项目</t>
    <phoneticPr fontId="25" type="noConversion"/>
  </si>
  <si>
    <t>0300514</t>
    <phoneticPr fontId="25" type="noConversion"/>
  </si>
  <si>
    <t>气动控制技术--自动分拣机项目</t>
    <phoneticPr fontId="25" type="noConversion"/>
  </si>
  <si>
    <t>0300516</t>
    <phoneticPr fontId="25" type="noConversion"/>
  </si>
  <si>
    <t>电子技术及传感器--自动分拣机项目</t>
    <phoneticPr fontId="25" type="noConversion"/>
  </si>
  <si>
    <t>0300515</t>
    <phoneticPr fontId="25" type="noConversion"/>
  </si>
  <si>
    <t>变频器应用技术--自 动分拣机项目</t>
    <phoneticPr fontId="25" type="noConversion"/>
  </si>
  <si>
    <t>030067</t>
    <phoneticPr fontId="25" type="noConversion"/>
  </si>
  <si>
    <t>运动控制技术1--自动分拣机项目</t>
    <phoneticPr fontId="25" type="noConversion"/>
  </si>
  <si>
    <t>040203</t>
    <phoneticPr fontId="25" type="noConversion"/>
  </si>
  <si>
    <t>PLC应用技术2--自动钻孔机项目</t>
    <phoneticPr fontId="25" type="noConversion"/>
  </si>
  <si>
    <t>专业核心课</t>
    <phoneticPr fontId="25" type="noConversion"/>
  </si>
  <si>
    <t>040202</t>
    <phoneticPr fontId="25" type="noConversion"/>
  </si>
  <si>
    <t>自动化设备系统设计与安装--自动钻孔机项目</t>
    <phoneticPr fontId="25" type="noConversion"/>
  </si>
  <si>
    <t>0300524</t>
    <phoneticPr fontId="25" type="noConversion"/>
  </si>
  <si>
    <t>工控组态及人机界面--自动钻孔机项目</t>
    <phoneticPr fontId="25" type="noConversion"/>
  </si>
  <si>
    <t>030068</t>
    <phoneticPr fontId="25" type="noConversion"/>
  </si>
  <si>
    <t>运动控制技术2--自动钻孔机项目</t>
    <phoneticPr fontId="25" type="noConversion"/>
  </si>
  <si>
    <t>040204</t>
    <phoneticPr fontId="25" type="noConversion"/>
  </si>
  <si>
    <t>030070</t>
    <phoneticPr fontId="25" type="noConversion"/>
  </si>
  <si>
    <t>智能传感器与测控技术--自动生产线项目</t>
    <phoneticPr fontId="25" type="noConversion"/>
  </si>
  <si>
    <t>0300535-1</t>
    <phoneticPr fontId="25" type="noConversion"/>
  </si>
  <si>
    <t>工业机器人操作与编程--自动生产线项目</t>
    <phoneticPr fontId="25" type="noConversion"/>
  </si>
  <si>
    <t>030072</t>
    <phoneticPr fontId="25" type="noConversion"/>
  </si>
  <si>
    <t>自动生产线的装调与维护--自动生产线项目</t>
    <phoneticPr fontId="25" type="noConversion"/>
  </si>
  <si>
    <t>试点专业综合实践</t>
    <phoneticPr fontId="25" type="noConversion"/>
  </si>
  <si>
    <t>0300455</t>
    <phoneticPr fontId="25" type="noConversion"/>
  </si>
  <si>
    <t>智能控制学院</t>
    <phoneticPr fontId="25" type="noConversion"/>
  </si>
  <si>
    <t>0300456</t>
    <phoneticPr fontId="25" type="noConversion"/>
  </si>
  <si>
    <t>030037</t>
    <phoneticPr fontId="25" type="noConversion"/>
  </si>
  <si>
    <t>专业拓展课</t>
    <phoneticPr fontId="25" type="noConversion"/>
  </si>
  <si>
    <t>030071</t>
    <phoneticPr fontId="25" type="noConversion"/>
  </si>
  <si>
    <t>激光打标系统的编程与调试--自动生产线项目</t>
    <phoneticPr fontId="25" type="noConversion"/>
  </si>
  <si>
    <t>2024级  电气自动化技术(胡格模式)专业 教学进程表</t>
    <phoneticPr fontId="25" type="noConversion"/>
  </si>
  <si>
    <t>项目验收</t>
    <phoneticPr fontId="25" type="noConversion"/>
  </si>
  <si>
    <t>选修课</t>
    <phoneticPr fontId="25" type="noConversion"/>
  </si>
  <si>
    <t>专业拓展课</t>
  </si>
  <si>
    <t>精益生产</t>
    <phoneticPr fontId="25" type="noConversion"/>
  </si>
  <si>
    <t>A</t>
    <phoneticPr fontId="25" type="noConversion"/>
  </si>
  <si>
    <t>数字商务学院</t>
    <phoneticPr fontId="25" type="noConversion"/>
  </si>
  <si>
    <t>030086</t>
    <phoneticPr fontId="25" type="noConversion"/>
  </si>
  <si>
    <t>录入系统时课程性质选必修课</t>
    <phoneticPr fontId="25" type="noConversion"/>
  </si>
  <si>
    <t>周课时2改为8,2周上完</t>
    <phoneticPr fontId="25" type="noConversion"/>
  </si>
  <si>
    <t>智控、机械第3学期，其他学院第2学期</t>
    <phoneticPr fontId="25" type="noConversion"/>
  </si>
  <si>
    <t>周课时2改为12，2周上完</t>
    <phoneticPr fontId="25" type="noConversion"/>
  </si>
  <si>
    <t>周课时2改为8，2周上完</t>
    <phoneticPr fontId="25" type="noConversion"/>
  </si>
  <si>
    <t>周课时10,2周上完</t>
    <phoneticPr fontId="25" type="noConversion"/>
  </si>
  <si>
    <t>信息技术</t>
    <phoneticPr fontId="25" type="noConversion"/>
  </si>
  <si>
    <t>B</t>
    <phoneticPr fontId="25" type="noConversion"/>
  </si>
  <si>
    <t>线上48</t>
    <phoneticPr fontId="25" type="noConversion"/>
  </si>
  <si>
    <t>0300543</t>
    <phoneticPr fontId="25" type="noConversion"/>
  </si>
  <si>
    <t>机电设备综合调试与检修--自动钻孔机项目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</si>
</sst>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_ "/>
    <numFmt numFmtId="179" formatCode="0.0%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charset val="134"/>
      <scheme val="minor"/>
    </font>
    <font>
      <sz val="8"/>
      <name val="宋体"/>
      <family val="3"/>
      <charset val="134"/>
    </font>
    <font>
      <sz val="9"/>
      <color theme="1"/>
      <name val="等线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 wrapText="1"/>
    </xf>
    <xf numFmtId="177" fontId="11" fillId="0" borderId="4" xfId="3" applyNumberFormat="1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0" fontId="1" fillId="2" borderId="0" xfId="3" applyFont="1" applyFill="1">
      <alignment vertical="center"/>
    </xf>
    <xf numFmtId="176" fontId="9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178" fontId="11" fillId="0" borderId="12" xfId="3" applyNumberFormat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177" fontId="11" fillId="4" borderId="12" xfId="3" applyNumberFormat="1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49" fontId="11" fillId="6" borderId="4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center" vertical="center"/>
    </xf>
    <xf numFmtId="177" fontId="11" fillId="6" borderId="4" xfId="3" applyNumberFormat="1" applyFont="1" applyFill="1" applyBorder="1" applyAlignment="1">
      <alignment horizontal="center" vertical="center"/>
    </xf>
    <xf numFmtId="176" fontId="11" fillId="6" borderId="4" xfId="3" applyNumberFormat="1" applyFont="1" applyFill="1" applyBorder="1" applyAlignment="1">
      <alignment horizontal="center" vertical="center" wrapText="1"/>
    </xf>
    <xf numFmtId="177" fontId="9" fillId="6" borderId="4" xfId="3" applyNumberFormat="1" applyFont="1" applyFill="1" applyBorder="1" applyAlignment="1">
      <alignment horizontal="center" vertical="center"/>
    </xf>
    <xf numFmtId="0" fontId="11" fillId="7" borderId="3" xfId="3" applyFont="1" applyFill="1" applyBorder="1" applyAlignment="1">
      <alignment horizontal="center" vertical="center"/>
    </xf>
    <xf numFmtId="49" fontId="11" fillId="7" borderId="4" xfId="3" applyNumberFormat="1" applyFont="1" applyFill="1" applyBorder="1" applyAlignment="1">
      <alignment horizontal="center" vertical="center" wrapText="1"/>
    </xf>
    <xf numFmtId="0" fontId="11" fillId="7" borderId="4" xfId="3" applyFont="1" applyFill="1" applyBorder="1" applyAlignment="1">
      <alignment horizontal="center" vertical="center" wrapText="1"/>
    </xf>
    <xf numFmtId="0" fontId="11" fillId="7" borderId="4" xfId="3" applyFont="1" applyFill="1" applyBorder="1" applyAlignment="1">
      <alignment horizontal="center" vertical="center"/>
    </xf>
    <xf numFmtId="177" fontId="11" fillId="7" borderId="4" xfId="3" applyNumberFormat="1" applyFont="1" applyFill="1" applyBorder="1" applyAlignment="1">
      <alignment horizontal="center" vertical="center"/>
    </xf>
    <xf numFmtId="176" fontId="11" fillId="7" borderId="4" xfId="3" applyNumberFormat="1" applyFont="1" applyFill="1" applyBorder="1" applyAlignment="1">
      <alignment horizontal="center" vertical="center" wrapText="1"/>
    </xf>
    <xf numFmtId="177" fontId="9" fillId="7" borderId="4" xfId="3" applyNumberFormat="1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49" fontId="11" fillId="8" borderId="4" xfId="3" applyNumberFormat="1" applyFont="1" applyFill="1" applyBorder="1" applyAlignment="1">
      <alignment horizontal="center" vertical="center" wrapText="1"/>
    </xf>
    <xf numFmtId="0" fontId="11" fillId="8" borderId="4" xfId="3" applyFont="1" applyFill="1" applyBorder="1" applyAlignment="1">
      <alignment horizontal="center" vertical="center" wrapText="1"/>
    </xf>
    <xf numFmtId="0" fontId="11" fillId="8" borderId="4" xfId="3" applyFont="1" applyFill="1" applyBorder="1" applyAlignment="1">
      <alignment horizontal="center" vertical="center"/>
    </xf>
    <xf numFmtId="177" fontId="11" fillId="8" borderId="4" xfId="3" applyNumberFormat="1" applyFont="1" applyFill="1" applyBorder="1" applyAlignment="1">
      <alignment horizontal="center" vertical="center"/>
    </xf>
    <xf numFmtId="176" fontId="11" fillId="8" borderId="4" xfId="3" applyNumberFormat="1" applyFont="1" applyFill="1" applyBorder="1" applyAlignment="1">
      <alignment horizontal="center" vertical="center" wrapText="1"/>
    </xf>
    <xf numFmtId="177" fontId="9" fillId="8" borderId="4" xfId="3" applyNumberFormat="1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177" fontId="11" fillId="8" borderId="4" xfId="3" applyNumberFormat="1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177" fontId="11" fillId="6" borderId="4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center" vertical="center" wrapText="1"/>
    </xf>
    <xf numFmtId="49" fontId="11" fillId="5" borderId="4" xfId="3" applyNumberFormat="1" applyFont="1" applyFill="1" applyBorder="1" applyAlignment="1">
      <alignment horizontal="center" vertical="center" wrapText="1"/>
    </xf>
    <xf numFmtId="177" fontId="11" fillId="5" borderId="4" xfId="3" applyNumberFormat="1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5" borderId="4" xfId="3" applyFont="1" applyFill="1" applyBorder="1" applyAlignment="1">
      <alignment horizontal="center" vertical="center"/>
    </xf>
    <xf numFmtId="49" fontId="11" fillId="7" borderId="3" xfId="3" applyNumberFormat="1" applyFont="1" applyFill="1" applyBorder="1" applyAlignment="1">
      <alignment horizontal="center" vertical="center"/>
    </xf>
    <xf numFmtId="49" fontId="11" fillId="7" borderId="4" xfId="3" applyNumberFormat="1" applyFont="1" applyFill="1" applyBorder="1" applyAlignment="1">
      <alignment horizontal="center" vertical="center"/>
    </xf>
    <xf numFmtId="0" fontId="11" fillId="7" borderId="3" xfId="3" applyFont="1" applyFill="1" applyBorder="1" applyAlignment="1">
      <alignment horizontal="center" vertical="center" wrapText="1"/>
    </xf>
    <xf numFmtId="177" fontId="11" fillId="7" borderId="4" xfId="3" applyNumberFormat="1" applyFont="1" applyFill="1" applyBorder="1" applyAlignment="1">
      <alignment horizontal="center" vertical="center" wrapText="1"/>
    </xf>
    <xf numFmtId="0" fontId="2" fillId="6" borderId="0" xfId="3" applyFont="1" applyFill="1">
      <alignment vertical="center"/>
    </xf>
    <xf numFmtId="0" fontId="11" fillId="6" borderId="4" xfId="3" quotePrefix="1" applyFont="1" applyFill="1" applyBorder="1" applyAlignment="1">
      <alignment horizontal="center" vertical="center" wrapText="1"/>
    </xf>
    <xf numFmtId="0" fontId="11" fillId="9" borderId="3" xfId="3" applyFont="1" applyFill="1" applyBorder="1" applyAlignment="1">
      <alignment horizontal="center" vertical="center"/>
    </xf>
    <xf numFmtId="49" fontId="11" fillId="9" borderId="4" xfId="3" applyNumberFormat="1" applyFont="1" applyFill="1" applyBorder="1" applyAlignment="1">
      <alignment horizontal="center" vertical="center" wrapText="1"/>
    </xf>
    <xf numFmtId="177" fontId="11" fillId="9" borderId="4" xfId="3" applyNumberFormat="1" applyFont="1" applyFill="1" applyBorder="1" applyAlignment="1">
      <alignment horizontal="center" vertical="center"/>
    </xf>
    <xf numFmtId="176" fontId="11" fillId="9" borderId="4" xfId="3" applyNumberFormat="1" applyFont="1" applyFill="1" applyBorder="1" applyAlignment="1">
      <alignment horizontal="center" vertical="center"/>
    </xf>
    <xf numFmtId="0" fontId="11" fillId="9" borderId="4" xfId="3" applyFont="1" applyFill="1" applyBorder="1" applyAlignment="1">
      <alignment horizontal="center" vertical="center" wrapText="1"/>
    </xf>
    <xf numFmtId="0" fontId="11" fillId="9" borderId="4" xfId="3" applyFont="1" applyFill="1" applyBorder="1" applyAlignment="1">
      <alignment horizontal="center" vertical="center"/>
    </xf>
    <xf numFmtId="0" fontId="8" fillId="2" borderId="0" xfId="3" applyFont="1" applyFill="1">
      <alignment vertical="center"/>
    </xf>
    <xf numFmtId="0" fontId="11" fillId="8" borderId="4" xfId="3" applyFont="1" applyFill="1" applyBorder="1" applyAlignment="1">
      <alignment horizontal="left" vertical="center" wrapText="1"/>
    </xf>
    <xf numFmtId="176" fontId="11" fillId="8" borderId="4" xfId="3" applyNumberFormat="1" applyFont="1" applyFill="1" applyBorder="1" applyAlignment="1">
      <alignment horizontal="center" vertical="center"/>
    </xf>
    <xf numFmtId="177" fontId="13" fillId="8" borderId="4" xfId="3" applyNumberFormat="1" applyFont="1" applyFill="1" applyBorder="1" applyAlignment="1">
      <alignment horizontal="center" vertical="center"/>
    </xf>
    <xf numFmtId="0" fontId="11" fillId="5" borderId="4" xfId="3" applyFont="1" applyFill="1" applyBorder="1" applyAlignment="1">
      <alignment horizontal="left" vertical="center" wrapText="1"/>
    </xf>
    <xf numFmtId="176" fontId="11" fillId="5" borderId="4" xfId="3" applyNumberFormat="1" applyFont="1" applyFill="1" applyBorder="1" applyAlignment="1">
      <alignment horizontal="center" vertical="center"/>
    </xf>
    <xf numFmtId="177" fontId="13" fillId="5" borderId="4" xfId="3" applyNumberFormat="1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left" vertical="center" wrapText="1"/>
    </xf>
    <xf numFmtId="176" fontId="11" fillId="6" borderId="4" xfId="3" applyNumberFormat="1" applyFont="1" applyFill="1" applyBorder="1" applyAlignment="1">
      <alignment horizontal="center" vertical="center"/>
    </xf>
    <xf numFmtId="177" fontId="13" fillId="6" borderId="4" xfId="3" applyNumberFormat="1" applyFont="1" applyFill="1" applyBorder="1" applyAlignment="1">
      <alignment horizontal="center" vertical="center"/>
    </xf>
    <xf numFmtId="0" fontId="11" fillId="10" borderId="3" xfId="3" applyFont="1" applyFill="1" applyBorder="1" applyAlignment="1">
      <alignment horizontal="center" vertical="center"/>
    </xf>
    <xf numFmtId="49" fontId="11" fillId="10" borderId="4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0" fontId="11" fillId="10" borderId="4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 wrapText="1"/>
    </xf>
    <xf numFmtId="177" fontId="11" fillId="10" borderId="4" xfId="3" applyNumberFormat="1" applyFont="1" applyFill="1" applyBorder="1" applyAlignment="1">
      <alignment horizontal="center" vertical="center"/>
    </xf>
    <xf numFmtId="176" fontId="11" fillId="10" borderId="4" xfId="3" applyNumberFormat="1" applyFont="1" applyFill="1" applyBorder="1" applyAlignment="1">
      <alignment horizontal="center" vertical="center"/>
    </xf>
    <xf numFmtId="177" fontId="13" fillId="10" borderId="4" xfId="3" applyNumberFormat="1" applyFont="1" applyFill="1" applyBorder="1" applyAlignment="1">
      <alignment horizontal="center" vertical="center"/>
    </xf>
    <xf numFmtId="0" fontId="11" fillId="9" borderId="4" xfId="3" applyFont="1" applyFill="1" applyBorder="1" applyAlignment="1">
      <alignment horizontal="left" vertical="center" wrapText="1"/>
    </xf>
    <xf numFmtId="177" fontId="13" fillId="9" borderId="4" xfId="3" applyNumberFormat="1" applyFont="1" applyFill="1" applyBorder="1" applyAlignment="1">
      <alignment horizontal="center" vertical="center"/>
    </xf>
    <xf numFmtId="49" fontId="11" fillId="10" borderId="4" xfId="3" applyNumberFormat="1" applyFont="1" applyFill="1" applyBorder="1" applyAlignment="1">
      <alignment horizontal="center" vertical="center"/>
    </xf>
    <xf numFmtId="177" fontId="9" fillId="10" borderId="4" xfId="3" applyNumberFormat="1" applyFont="1" applyFill="1" applyBorder="1" applyAlignment="1">
      <alignment horizontal="center" vertical="center"/>
    </xf>
    <xf numFmtId="176" fontId="11" fillId="10" borderId="4" xfId="3" applyNumberFormat="1" applyFont="1" applyFill="1" applyBorder="1" applyAlignment="1">
      <alignment horizontal="center" vertical="center" wrapText="1"/>
    </xf>
    <xf numFmtId="176" fontId="24" fillId="0" borderId="4" xfId="3" applyNumberFormat="1" applyFont="1" applyBorder="1" applyAlignment="1">
      <alignment horizontal="center" vertical="center"/>
    </xf>
    <xf numFmtId="177" fontId="24" fillId="0" borderId="4" xfId="3" applyNumberFormat="1" applyFont="1" applyBorder="1" applyAlignment="1">
      <alignment horizontal="center" vertical="center"/>
    </xf>
    <xf numFmtId="0" fontId="15" fillId="2" borderId="0" xfId="3" applyFont="1" applyFill="1">
      <alignment vertical="center"/>
    </xf>
    <xf numFmtId="0" fontId="26" fillId="9" borderId="3" xfId="3" applyFont="1" applyFill="1" applyBorder="1" applyAlignment="1">
      <alignment horizontal="center" vertical="center"/>
    </xf>
    <xf numFmtId="49" fontId="11" fillId="9" borderId="4" xfId="3" applyNumberFormat="1" applyFont="1" applyFill="1" applyBorder="1" applyAlignment="1">
      <alignment horizontal="center" vertical="center"/>
    </xf>
    <xf numFmtId="176" fontId="27" fillId="0" borderId="10" xfId="3" applyNumberFormat="1" applyFont="1" applyBorder="1" applyAlignment="1">
      <alignment horizontal="center" vertical="center"/>
    </xf>
    <xf numFmtId="177" fontId="27" fillId="0" borderId="10" xfId="3" applyNumberFormat="1" applyFont="1" applyBorder="1" applyAlignment="1">
      <alignment horizontal="center" vertical="center"/>
    </xf>
    <xf numFmtId="177" fontId="27" fillId="0" borderId="13" xfId="3" applyNumberFormat="1" applyFont="1" applyBorder="1" applyAlignment="1">
      <alignment horizontal="center" vertical="center"/>
    </xf>
    <xf numFmtId="0" fontId="12" fillId="9" borderId="4" xfId="3" applyFont="1" applyFill="1" applyBorder="1" applyAlignment="1">
      <alignment horizontal="center" vertical="center"/>
    </xf>
    <xf numFmtId="177" fontId="9" fillId="9" borderId="4" xfId="3" applyNumberFormat="1" applyFont="1" applyFill="1" applyBorder="1" applyAlignment="1">
      <alignment horizontal="center" vertical="center"/>
    </xf>
    <xf numFmtId="177" fontId="11" fillId="9" borderId="12" xfId="3" applyNumberFormat="1" applyFont="1" applyFill="1" applyBorder="1" applyAlignment="1">
      <alignment horizontal="center" vertical="center"/>
    </xf>
    <xf numFmtId="49" fontId="11" fillId="9" borderId="12" xfId="3" applyNumberFormat="1" applyFont="1" applyFill="1" applyBorder="1" applyAlignment="1">
      <alignment horizontal="center" vertical="center" wrapText="1"/>
    </xf>
    <xf numFmtId="0" fontId="11" fillId="10" borderId="3" xfId="3" applyFont="1" applyFill="1" applyBorder="1" applyAlignment="1">
      <alignment horizontal="center" vertical="center" wrapText="1"/>
    </xf>
    <xf numFmtId="176" fontId="8" fillId="10" borderId="4" xfId="3" applyNumberFormat="1" applyFont="1" applyFill="1" applyBorder="1" applyAlignment="1">
      <alignment horizontal="center" vertical="center"/>
    </xf>
    <xf numFmtId="0" fontId="8" fillId="10" borderId="4" xfId="3" applyFont="1" applyFill="1" applyBorder="1" applyAlignment="1">
      <alignment horizontal="center" vertical="center"/>
    </xf>
    <xf numFmtId="178" fontId="11" fillId="10" borderId="4" xfId="3" applyNumberFormat="1" applyFont="1" applyFill="1" applyBorder="1" applyAlignment="1">
      <alignment horizontal="center" vertical="center" wrapText="1"/>
    </xf>
    <xf numFmtId="176" fontId="6" fillId="0" borderId="12" xfId="3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 wrapText="1"/>
    </xf>
    <xf numFmtId="0" fontId="0" fillId="0" borderId="0" xfId="3" applyFont="1">
      <alignment vertical="center"/>
    </xf>
    <xf numFmtId="0" fontId="15" fillId="2" borderId="0" xfId="3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E5C9DE"/>
      <color rgb="FFEAD5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88"/>
  <sheetViews>
    <sheetView showGridLines="0" tabSelected="1" topLeftCell="A55" zoomScaleNormal="100" zoomScaleSheetLayoutView="100" workbookViewId="0">
      <selection activeCell="D70" sqref="D70"/>
    </sheetView>
  </sheetViews>
  <sheetFormatPr defaultColWidth="9" defaultRowHeight="14.4"/>
  <cols>
    <col min="1" max="1" width="3.6640625" style="4" customWidth="1"/>
    <col min="2" max="2" width="10.77734375" style="4" customWidth="1"/>
    <col min="3" max="3" width="11.88671875" style="5" customWidth="1"/>
    <col min="4" max="4" width="18.88671875" style="5" customWidth="1"/>
    <col min="5" max="5" width="10.88671875" style="5" customWidth="1"/>
    <col min="6" max="6" width="7.21875" style="5" customWidth="1"/>
    <col min="7" max="7" width="13.88671875" style="6" customWidth="1"/>
    <col min="8" max="8" width="5.44140625" style="4" customWidth="1"/>
    <col min="9" max="9" width="6" style="7" customWidth="1"/>
    <col min="10" max="11" width="7.21875" style="5" customWidth="1"/>
    <col min="12" max="12" width="8" style="5" customWidth="1"/>
    <col min="13" max="14" width="5.6640625" style="5" customWidth="1"/>
    <col min="15" max="15" width="6" style="5" customWidth="1"/>
    <col min="16" max="18" width="4.77734375" style="5" customWidth="1"/>
    <col min="19" max="19" width="31" style="8" customWidth="1"/>
    <col min="20" max="20" width="25.33203125" style="8" customWidth="1"/>
    <col min="21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>
      <c r="A1" s="9" t="s">
        <v>0</v>
      </c>
      <c r="B1" s="10" t="s">
        <v>1</v>
      </c>
    </row>
    <row r="2" spans="1:20" ht="14.25" customHeight="1">
      <c r="B2" s="10" t="s">
        <v>2</v>
      </c>
      <c r="D2" s="11"/>
      <c r="E2" s="11"/>
      <c r="F2" s="11"/>
      <c r="G2" s="12"/>
      <c r="H2" s="13"/>
      <c r="I2" s="42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>
      <c r="B3" s="10" t="s">
        <v>3</v>
      </c>
      <c r="D3" s="11"/>
      <c r="E3" s="11"/>
      <c r="F3" s="11"/>
      <c r="G3" s="12"/>
      <c r="H3" s="13"/>
      <c r="I3" s="42"/>
      <c r="J3" s="11"/>
      <c r="K3" s="11"/>
      <c r="L3" s="11"/>
      <c r="M3" s="11"/>
      <c r="N3" s="11"/>
      <c r="O3" s="11"/>
      <c r="P3" s="11"/>
      <c r="Q3" s="11"/>
      <c r="R3" s="11"/>
    </row>
    <row r="4" spans="1:20">
      <c r="A4" s="11"/>
      <c r="B4" s="10" t="s">
        <v>4</v>
      </c>
      <c r="D4" s="11"/>
      <c r="E4" s="11"/>
      <c r="F4" s="11"/>
      <c r="G4" s="12"/>
      <c r="H4" s="13"/>
      <c r="I4" s="42"/>
      <c r="J4" s="11"/>
      <c r="K4" s="11"/>
      <c r="L4" s="11"/>
      <c r="M4" s="11"/>
      <c r="N4" s="11"/>
      <c r="O4" s="11"/>
      <c r="P4" s="11"/>
      <c r="Q4" s="11"/>
      <c r="R4" s="11"/>
    </row>
    <row r="5" spans="1:20">
      <c r="A5" s="14"/>
      <c r="B5" s="10" t="s">
        <v>5</v>
      </c>
      <c r="D5" s="11"/>
      <c r="E5" s="11"/>
      <c r="F5" s="11"/>
      <c r="G5" s="12"/>
      <c r="H5" s="13"/>
      <c r="I5" s="42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>
      <c r="A6" s="11"/>
      <c r="B6" s="15" t="s">
        <v>6</v>
      </c>
      <c r="D6" s="11"/>
      <c r="E6" s="11"/>
      <c r="F6" s="11"/>
      <c r="G6" s="12"/>
      <c r="H6" s="13"/>
      <c r="I6" s="42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>
      <c r="C7" s="217" t="s">
        <v>183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20" ht="15" customHeight="1">
      <c r="G8" s="5"/>
      <c r="H8" s="5"/>
    </row>
    <row r="9" spans="1:20" ht="13.95" customHeight="1">
      <c r="A9" s="16" t="s">
        <v>7</v>
      </c>
      <c r="B9" s="17"/>
      <c r="C9" s="17"/>
      <c r="D9" s="18"/>
      <c r="E9" s="18"/>
      <c r="F9" s="18"/>
      <c r="G9" s="18"/>
      <c r="H9" s="18"/>
      <c r="I9" s="43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>
      <c r="A10" s="19" t="s">
        <v>8</v>
      </c>
      <c r="B10" s="17"/>
      <c r="C10" s="17"/>
      <c r="D10" s="18"/>
      <c r="E10" s="18"/>
      <c r="F10" s="18"/>
      <c r="G10" s="18"/>
      <c r="H10" s="18"/>
      <c r="I10" s="43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A11" s="16" t="s">
        <v>9</v>
      </c>
      <c r="B11" s="17"/>
      <c r="C11" s="17"/>
      <c r="D11" s="18"/>
      <c r="E11" s="18"/>
      <c r="F11" s="18"/>
      <c r="G11" s="18"/>
      <c r="H11" s="18"/>
      <c r="I11" s="43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>
      <c r="A12" s="16" t="s">
        <v>10</v>
      </c>
      <c r="B12" s="17"/>
      <c r="C12" s="17"/>
      <c r="D12" s="18"/>
      <c r="E12" s="18"/>
      <c r="F12" s="18"/>
      <c r="G12" s="18"/>
      <c r="H12" s="18"/>
      <c r="I12" s="43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>
      <c r="A13" s="20"/>
      <c r="B13" s="20"/>
      <c r="C13" s="21"/>
      <c r="D13" s="21"/>
      <c r="E13" s="21"/>
      <c r="F13" s="21"/>
      <c r="G13" s="22"/>
      <c r="H13" s="20"/>
      <c r="I13" s="44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>
      <c r="A14" s="23"/>
      <c r="B14" s="182" t="s">
        <v>11</v>
      </c>
      <c r="C14" s="187" t="s">
        <v>12</v>
      </c>
      <c r="D14" s="189" t="s">
        <v>13</v>
      </c>
      <c r="E14" s="189" t="s">
        <v>14</v>
      </c>
      <c r="F14" s="189" t="s">
        <v>15</v>
      </c>
      <c r="G14" s="189" t="s">
        <v>16</v>
      </c>
      <c r="H14" s="189" t="s">
        <v>17</v>
      </c>
      <c r="I14" s="220" t="s">
        <v>18</v>
      </c>
      <c r="J14" s="189" t="s">
        <v>19</v>
      </c>
      <c r="K14" s="189" t="s">
        <v>20</v>
      </c>
      <c r="L14" s="189" t="s">
        <v>21</v>
      </c>
      <c r="M14" s="218" t="s">
        <v>22</v>
      </c>
      <c r="N14" s="218"/>
      <c r="O14" s="218"/>
      <c r="P14" s="218"/>
      <c r="Q14" s="218"/>
      <c r="R14" s="219"/>
      <c r="S14" s="8" t="s">
        <v>23</v>
      </c>
    </row>
    <row r="15" spans="1:20" ht="15" customHeight="1">
      <c r="A15" s="23"/>
      <c r="B15" s="183"/>
      <c r="C15" s="188"/>
      <c r="D15" s="190"/>
      <c r="E15" s="190"/>
      <c r="F15" s="190"/>
      <c r="G15" s="190"/>
      <c r="H15" s="190"/>
      <c r="I15" s="221"/>
      <c r="J15" s="190"/>
      <c r="K15" s="190"/>
      <c r="L15" s="190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53">
        <v>6</v>
      </c>
    </row>
    <row r="16" spans="1:20" ht="24" customHeight="1">
      <c r="A16" s="25"/>
      <c r="B16" s="110" t="s">
        <v>24</v>
      </c>
      <c r="C16" s="111" t="s">
        <v>134</v>
      </c>
      <c r="D16" s="112" t="s">
        <v>133</v>
      </c>
      <c r="E16" s="113" t="s">
        <v>25</v>
      </c>
      <c r="F16" s="113" t="s">
        <v>26</v>
      </c>
      <c r="G16" s="112" t="s">
        <v>27</v>
      </c>
      <c r="H16" s="114" t="s">
        <v>28</v>
      </c>
      <c r="I16" s="115">
        <v>3</v>
      </c>
      <c r="J16" s="114">
        <v>48</v>
      </c>
      <c r="K16" s="114">
        <v>0</v>
      </c>
      <c r="L16" s="116">
        <f t="shared" ref="L16:L25" si="0">SUM(J16:K16)</f>
        <v>48</v>
      </c>
      <c r="M16" s="114">
        <v>4</v>
      </c>
      <c r="N16" s="29">
        <v>4</v>
      </c>
      <c r="O16" s="29"/>
      <c r="P16" s="29"/>
      <c r="Q16" s="29"/>
      <c r="R16" s="54"/>
      <c r="S16" s="55" t="s">
        <v>29</v>
      </c>
      <c r="T16" s="56"/>
    </row>
    <row r="17" spans="1:16382" ht="18" customHeight="1">
      <c r="A17" s="25"/>
      <c r="B17" s="110" t="s">
        <v>24</v>
      </c>
      <c r="C17" s="111" t="s">
        <v>30</v>
      </c>
      <c r="D17" s="112" t="s">
        <v>31</v>
      </c>
      <c r="E17" s="113" t="s">
        <v>25</v>
      </c>
      <c r="F17" s="113" t="s">
        <v>26</v>
      </c>
      <c r="G17" s="112" t="s">
        <v>27</v>
      </c>
      <c r="H17" s="114" t="s">
        <v>28</v>
      </c>
      <c r="I17" s="115">
        <v>4.5</v>
      </c>
      <c r="J17" s="114">
        <v>72</v>
      </c>
      <c r="K17" s="114">
        <v>0</v>
      </c>
      <c r="L17" s="116">
        <f t="shared" si="0"/>
        <v>72</v>
      </c>
      <c r="M17" s="114">
        <v>4</v>
      </c>
      <c r="N17" s="29"/>
      <c r="O17" s="29"/>
      <c r="P17" s="29"/>
      <c r="Q17" s="29"/>
      <c r="R17" s="54"/>
      <c r="S17" s="55" t="s">
        <v>32</v>
      </c>
    </row>
    <row r="18" spans="1:16382" s="1" customFormat="1" ht="18" customHeight="1">
      <c r="A18" s="25"/>
      <c r="B18" s="110" t="s">
        <v>24</v>
      </c>
      <c r="C18" s="111" t="s">
        <v>33</v>
      </c>
      <c r="D18" s="112" t="s">
        <v>34</v>
      </c>
      <c r="E18" s="113" t="s">
        <v>25</v>
      </c>
      <c r="F18" s="113" t="s">
        <v>35</v>
      </c>
      <c r="G18" s="112" t="s">
        <v>36</v>
      </c>
      <c r="H18" s="114" t="s">
        <v>28</v>
      </c>
      <c r="I18" s="115">
        <v>1.5</v>
      </c>
      <c r="J18" s="114">
        <v>4</v>
      </c>
      <c r="K18" s="114">
        <v>20</v>
      </c>
      <c r="L18" s="116">
        <f t="shared" si="0"/>
        <v>24</v>
      </c>
      <c r="M18" s="114">
        <v>2</v>
      </c>
      <c r="N18" s="29"/>
      <c r="O18" s="29"/>
      <c r="P18" s="29"/>
      <c r="Q18" s="29"/>
      <c r="R18" s="54"/>
    </row>
    <row r="19" spans="1:16382" s="1" customFormat="1" ht="18" customHeight="1">
      <c r="A19" s="25"/>
      <c r="B19" s="30" t="s">
        <v>24</v>
      </c>
      <c r="C19" s="31" t="s">
        <v>37</v>
      </c>
      <c r="D19" s="32" t="s">
        <v>38</v>
      </c>
      <c r="E19" s="33" t="s">
        <v>25</v>
      </c>
      <c r="F19" s="33" t="s">
        <v>35</v>
      </c>
      <c r="G19" s="33" t="s">
        <v>39</v>
      </c>
      <c r="H19" s="33" t="s">
        <v>40</v>
      </c>
      <c r="I19" s="47">
        <v>1</v>
      </c>
      <c r="J19" s="38">
        <v>12</v>
      </c>
      <c r="K19" s="33">
        <v>4</v>
      </c>
      <c r="L19" s="48">
        <f t="shared" si="0"/>
        <v>16</v>
      </c>
      <c r="M19" s="33" t="s">
        <v>41</v>
      </c>
      <c r="N19" s="33"/>
      <c r="O19" s="33"/>
      <c r="P19" s="33"/>
      <c r="Q19" s="33"/>
      <c r="R19" s="57"/>
      <c r="S19" s="55"/>
    </row>
    <row r="20" spans="1:16382" s="1" customFormat="1" ht="18" customHeight="1">
      <c r="A20" s="25"/>
      <c r="B20" s="110" t="s">
        <v>24</v>
      </c>
      <c r="C20" s="111" t="s">
        <v>42</v>
      </c>
      <c r="D20" s="112" t="s">
        <v>43</v>
      </c>
      <c r="E20" s="113" t="s">
        <v>25</v>
      </c>
      <c r="F20" s="113" t="s">
        <v>35</v>
      </c>
      <c r="G20" s="112" t="s">
        <v>44</v>
      </c>
      <c r="H20" s="114" t="s">
        <v>40</v>
      </c>
      <c r="I20" s="115">
        <v>3</v>
      </c>
      <c r="J20" s="114">
        <v>36</v>
      </c>
      <c r="K20" s="114">
        <v>12</v>
      </c>
      <c r="L20" s="116">
        <f t="shared" si="0"/>
        <v>48</v>
      </c>
      <c r="M20" s="114">
        <v>4</v>
      </c>
      <c r="N20" s="29"/>
      <c r="O20" s="29"/>
      <c r="P20" s="29"/>
      <c r="Q20" s="29"/>
      <c r="R20" s="54"/>
      <c r="S20" s="55" t="s">
        <v>45</v>
      </c>
    </row>
    <row r="21" spans="1:16382" ht="18" customHeight="1">
      <c r="A21" s="25"/>
      <c r="B21" s="117" t="s">
        <v>24</v>
      </c>
      <c r="C21" s="112">
        <v>1100042</v>
      </c>
      <c r="D21" s="112" t="s">
        <v>46</v>
      </c>
      <c r="E21" s="112" t="s">
        <v>25</v>
      </c>
      <c r="F21" s="112" t="s">
        <v>26</v>
      </c>
      <c r="G21" s="112" t="s">
        <v>44</v>
      </c>
      <c r="H21" s="112" t="s">
        <v>40</v>
      </c>
      <c r="I21" s="115">
        <v>0.5</v>
      </c>
      <c r="J21" s="114">
        <v>8</v>
      </c>
      <c r="K21" s="113">
        <v>0</v>
      </c>
      <c r="L21" s="116">
        <f t="shared" si="0"/>
        <v>8</v>
      </c>
      <c r="M21" s="114">
        <v>0</v>
      </c>
      <c r="N21" s="27"/>
      <c r="O21" s="27"/>
      <c r="P21" s="27"/>
      <c r="Q21" s="27"/>
      <c r="R21" s="5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16382" ht="27" customHeight="1">
      <c r="A22" s="25"/>
      <c r="B22" s="110" t="s">
        <v>24</v>
      </c>
      <c r="C22" s="111" t="s">
        <v>47</v>
      </c>
      <c r="D22" s="112" t="s">
        <v>48</v>
      </c>
      <c r="E22" s="112" t="s">
        <v>25</v>
      </c>
      <c r="F22" s="112" t="s">
        <v>26</v>
      </c>
      <c r="G22" s="112" t="s">
        <v>39</v>
      </c>
      <c r="H22" s="118" t="s">
        <v>40</v>
      </c>
      <c r="I22" s="115">
        <v>2</v>
      </c>
      <c r="J22" s="118">
        <v>32</v>
      </c>
      <c r="K22" s="118">
        <v>0</v>
      </c>
      <c r="L22" s="116">
        <f t="shared" si="0"/>
        <v>32</v>
      </c>
      <c r="M22" s="114">
        <v>1</v>
      </c>
      <c r="N22" s="34"/>
      <c r="O22" s="34"/>
      <c r="P22" s="34"/>
      <c r="Q22" s="34"/>
      <c r="R22" s="59"/>
      <c r="S22" s="55" t="s">
        <v>49</v>
      </c>
    </row>
    <row r="23" spans="1:16382" ht="22.05" customHeight="1">
      <c r="A23" s="25"/>
      <c r="B23" s="110" t="s">
        <v>24</v>
      </c>
      <c r="C23" s="111" t="s">
        <v>50</v>
      </c>
      <c r="D23" s="112" t="s">
        <v>51</v>
      </c>
      <c r="E23" s="112" t="s">
        <v>25</v>
      </c>
      <c r="F23" s="112" t="s">
        <v>26</v>
      </c>
      <c r="G23" s="112" t="s">
        <v>52</v>
      </c>
      <c r="H23" s="118" t="s">
        <v>40</v>
      </c>
      <c r="I23" s="115">
        <v>1</v>
      </c>
      <c r="J23" s="112">
        <v>16</v>
      </c>
      <c r="K23" s="112">
        <v>0</v>
      </c>
      <c r="L23" s="116">
        <f t="shared" si="0"/>
        <v>16</v>
      </c>
      <c r="M23" s="114">
        <v>1</v>
      </c>
      <c r="N23" s="27"/>
      <c r="O23" s="27"/>
      <c r="P23" s="27"/>
      <c r="Q23" s="27"/>
      <c r="R23" s="58"/>
      <c r="S23" s="56"/>
    </row>
    <row r="24" spans="1:16382" s="2" customFormat="1" ht="18" customHeight="1">
      <c r="A24" s="25"/>
      <c r="B24" s="31" t="s">
        <v>24</v>
      </c>
      <c r="C24" s="31">
        <v>140003</v>
      </c>
      <c r="D24" s="31" t="s">
        <v>53</v>
      </c>
      <c r="E24" s="31" t="s">
        <v>25</v>
      </c>
      <c r="F24" s="31" t="s">
        <v>54</v>
      </c>
      <c r="G24" s="31" t="s">
        <v>55</v>
      </c>
      <c r="H24" s="31" t="s">
        <v>40</v>
      </c>
      <c r="I24" s="31" t="s">
        <v>56</v>
      </c>
      <c r="J24" s="31">
        <v>0</v>
      </c>
      <c r="K24" s="31">
        <v>36</v>
      </c>
      <c r="L24" s="31">
        <f t="shared" si="0"/>
        <v>36</v>
      </c>
      <c r="M24" s="31" t="s">
        <v>57</v>
      </c>
      <c r="N24" s="31"/>
      <c r="O24" s="31"/>
      <c r="P24" s="31"/>
      <c r="Q24" s="31"/>
      <c r="R24" s="31"/>
      <c r="S24" s="1"/>
    </row>
    <row r="25" spans="1:16382" s="3" customFormat="1" ht="21" customHeight="1">
      <c r="A25" s="25"/>
      <c r="B25" s="126" t="s">
        <v>24</v>
      </c>
      <c r="C25" s="127" t="s">
        <v>58</v>
      </c>
      <c r="D25" s="127" t="s">
        <v>59</v>
      </c>
      <c r="E25" s="105" t="s">
        <v>25</v>
      </c>
      <c r="F25" s="127" t="s">
        <v>26</v>
      </c>
      <c r="G25" s="104" t="s">
        <v>27</v>
      </c>
      <c r="H25" s="127" t="s">
        <v>40</v>
      </c>
      <c r="I25" s="108">
        <v>3.5</v>
      </c>
      <c r="J25" s="105">
        <v>60</v>
      </c>
      <c r="K25" s="105">
        <v>0</v>
      </c>
      <c r="L25" s="109">
        <f t="shared" si="0"/>
        <v>60</v>
      </c>
      <c r="M25" s="107"/>
      <c r="N25" s="107">
        <v>3</v>
      </c>
      <c r="O25" s="49"/>
      <c r="P25" s="49"/>
      <c r="Q25" s="49"/>
      <c r="R25" s="60"/>
      <c r="S25" s="55" t="s">
        <v>32</v>
      </c>
    </row>
    <row r="26" spans="1:16382" s="3" customFormat="1" ht="28.95" customHeight="1">
      <c r="A26" s="25"/>
      <c r="B26" s="103" t="s">
        <v>24</v>
      </c>
      <c r="C26" s="105" t="s">
        <v>60</v>
      </c>
      <c r="D26" s="105" t="s">
        <v>61</v>
      </c>
      <c r="E26" s="106" t="s">
        <v>25</v>
      </c>
      <c r="F26" s="106" t="s">
        <v>26</v>
      </c>
      <c r="G26" s="105" t="s">
        <v>44</v>
      </c>
      <c r="H26" s="107" t="s">
        <v>40</v>
      </c>
      <c r="I26" s="108">
        <v>2</v>
      </c>
      <c r="J26" s="105">
        <v>32</v>
      </c>
      <c r="K26" s="105">
        <v>0</v>
      </c>
      <c r="L26" s="109">
        <f t="shared" ref="L26:L39" si="1">SUM(J26:K26)</f>
        <v>32</v>
      </c>
      <c r="M26" s="107"/>
      <c r="N26" s="107">
        <v>4</v>
      </c>
      <c r="O26" s="29"/>
      <c r="P26" s="29"/>
      <c r="Q26" s="29"/>
      <c r="R26" s="54"/>
      <c r="S26" s="1"/>
    </row>
    <row r="27" spans="1:16382" ht="27" customHeight="1">
      <c r="A27" s="25"/>
      <c r="B27" s="103" t="s">
        <v>24</v>
      </c>
      <c r="C27" s="106" t="s">
        <v>62</v>
      </c>
      <c r="D27" s="106" t="s">
        <v>63</v>
      </c>
      <c r="E27" s="106" t="s">
        <v>25</v>
      </c>
      <c r="F27" s="106" t="s">
        <v>35</v>
      </c>
      <c r="G27" s="106" t="s">
        <v>64</v>
      </c>
      <c r="H27" s="106" t="s">
        <v>40</v>
      </c>
      <c r="I27" s="106">
        <v>1</v>
      </c>
      <c r="J27" s="106">
        <v>12</v>
      </c>
      <c r="K27" s="106">
        <v>4</v>
      </c>
      <c r="L27" s="109">
        <f t="shared" si="1"/>
        <v>16</v>
      </c>
      <c r="M27" s="106"/>
      <c r="N27" s="106">
        <v>2</v>
      </c>
      <c r="O27" s="28"/>
      <c r="P27" s="28"/>
      <c r="Q27" s="28"/>
      <c r="R27" s="61"/>
      <c r="S27" s="55" t="s">
        <v>65</v>
      </c>
      <c r="T27" s="1" t="s">
        <v>192</v>
      </c>
    </row>
    <row r="28" spans="1:16382" s="3" customFormat="1" ht="18" customHeight="1">
      <c r="A28" s="25"/>
      <c r="B28" s="103" t="s">
        <v>24</v>
      </c>
      <c r="C28" s="127" t="s">
        <v>66</v>
      </c>
      <c r="D28" s="105" t="s">
        <v>67</v>
      </c>
      <c r="E28" s="106" t="s">
        <v>25</v>
      </c>
      <c r="F28" s="106" t="s">
        <v>35</v>
      </c>
      <c r="G28" s="105" t="s">
        <v>36</v>
      </c>
      <c r="H28" s="107" t="s">
        <v>28</v>
      </c>
      <c r="I28" s="108">
        <v>1.5</v>
      </c>
      <c r="J28" s="107">
        <v>4</v>
      </c>
      <c r="K28" s="107">
        <v>24</v>
      </c>
      <c r="L28" s="109">
        <f t="shared" si="1"/>
        <v>28</v>
      </c>
      <c r="M28" s="107"/>
      <c r="N28" s="107">
        <v>2</v>
      </c>
      <c r="O28" s="29"/>
      <c r="P28" s="29"/>
      <c r="Q28" s="29"/>
      <c r="R28" s="54"/>
      <c r="S28" s="56"/>
    </row>
    <row r="29" spans="1:16382" s="3" customFormat="1" ht="18" customHeight="1">
      <c r="A29" s="25"/>
      <c r="B29" s="128" t="s">
        <v>24</v>
      </c>
      <c r="C29" s="105">
        <v>1100043</v>
      </c>
      <c r="D29" s="105" t="s">
        <v>68</v>
      </c>
      <c r="E29" s="105" t="s">
        <v>25</v>
      </c>
      <c r="F29" s="105" t="s">
        <v>26</v>
      </c>
      <c r="G29" s="105" t="s">
        <v>44</v>
      </c>
      <c r="H29" s="105" t="s">
        <v>40</v>
      </c>
      <c r="I29" s="108">
        <v>0.5</v>
      </c>
      <c r="J29" s="105">
        <v>8</v>
      </c>
      <c r="K29" s="105">
        <v>0</v>
      </c>
      <c r="L29" s="109">
        <f t="shared" si="1"/>
        <v>8</v>
      </c>
      <c r="M29" s="105"/>
      <c r="N29" s="107">
        <v>0</v>
      </c>
      <c r="O29" s="27"/>
      <c r="P29" s="27"/>
      <c r="Q29" s="27"/>
      <c r="R29" s="58"/>
    </row>
    <row r="30" spans="1:16382" s="3" customFormat="1" ht="22.95" customHeight="1">
      <c r="A30" s="25"/>
      <c r="B30" s="103" t="s">
        <v>24</v>
      </c>
      <c r="C30" s="105">
        <v>1400002</v>
      </c>
      <c r="D30" s="105" t="s">
        <v>69</v>
      </c>
      <c r="E30" s="105" t="s">
        <v>25</v>
      </c>
      <c r="F30" s="105" t="s">
        <v>26</v>
      </c>
      <c r="G30" s="105" t="s">
        <v>55</v>
      </c>
      <c r="H30" s="105" t="s">
        <v>40</v>
      </c>
      <c r="I30" s="108">
        <v>2</v>
      </c>
      <c r="J30" s="129">
        <v>36</v>
      </c>
      <c r="K30" s="107">
        <v>0</v>
      </c>
      <c r="L30" s="109">
        <f t="shared" si="1"/>
        <v>36</v>
      </c>
      <c r="M30" s="107"/>
      <c r="N30" s="107">
        <v>2</v>
      </c>
      <c r="O30" s="29"/>
      <c r="P30" s="29"/>
      <c r="Q30" s="29"/>
      <c r="R30" s="54"/>
      <c r="S30" s="55" t="s">
        <v>70</v>
      </c>
      <c r="T30" s="1" t="s">
        <v>194</v>
      </c>
    </row>
    <row r="31" spans="1:16382" s="3" customFormat="1" ht="22.95" customHeight="1">
      <c r="A31" s="25"/>
      <c r="B31" s="30" t="s">
        <v>24</v>
      </c>
      <c r="C31" s="39"/>
      <c r="D31" s="33" t="s">
        <v>197</v>
      </c>
      <c r="E31" s="33" t="s">
        <v>25</v>
      </c>
      <c r="F31" s="33" t="s">
        <v>198</v>
      </c>
      <c r="G31" s="32" t="s">
        <v>135</v>
      </c>
      <c r="H31" s="33" t="s">
        <v>40</v>
      </c>
      <c r="I31" s="47">
        <v>3</v>
      </c>
      <c r="J31" s="33">
        <v>24</v>
      </c>
      <c r="K31" s="33">
        <v>24</v>
      </c>
      <c r="L31" s="48">
        <f>SUM(J31:K31)</f>
        <v>48</v>
      </c>
      <c r="M31" s="50"/>
      <c r="N31" s="33">
        <v>4</v>
      </c>
      <c r="O31" s="33"/>
      <c r="P31" s="33"/>
      <c r="Q31" s="33"/>
      <c r="R31" s="57"/>
      <c r="S31" s="55" t="s">
        <v>199</v>
      </c>
    </row>
    <row r="32" spans="1:16382" s="3" customFormat="1" ht="18" customHeight="1">
      <c r="A32" s="25"/>
      <c r="B32" s="96" t="s">
        <v>24</v>
      </c>
      <c r="C32" s="97" t="s">
        <v>71</v>
      </c>
      <c r="D32" s="98" t="s">
        <v>72</v>
      </c>
      <c r="E32" s="99" t="s">
        <v>25</v>
      </c>
      <c r="F32" s="99" t="s">
        <v>35</v>
      </c>
      <c r="G32" s="98" t="s">
        <v>44</v>
      </c>
      <c r="H32" s="100" t="s">
        <v>40</v>
      </c>
      <c r="I32" s="101">
        <v>1</v>
      </c>
      <c r="J32" s="100">
        <v>12</v>
      </c>
      <c r="K32" s="98">
        <v>4</v>
      </c>
      <c r="L32" s="102">
        <f t="shared" si="1"/>
        <v>16</v>
      </c>
      <c r="M32" s="130"/>
      <c r="N32" s="100"/>
      <c r="O32" s="100">
        <v>2</v>
      </c>
      <c r="P32" s="35"/>
      <c r="Q32" s="35"/>
      <c r="R32" s="62"/>
      <c r="S32" s="56" t="s">
        <v>192</v>
      </c>
    </row>
    <row r="33" spans="1:20" s="3" customFormat="1" ht="22.95" customHeight="1">
      <c r="A33" s="25"/>
      <c r="B33" s="96" t="s">
        <v>24</v>
      </c>
      <c r="C33" s="131" t="s">
        <v>73</v>
      </c>
      <c r="D33" s="98" t="s">
        <v>74</v>
      </c>
      <c r="E33" s="99" t="s">
        <v>25</v>
      </c>
      <c r="F33" s="99" t="s">
        <v>35</v>
      </c>
      <c r="G33" s="98" t="s">
        <v>36</v>
      </c>
      <c r="H33" s="100" t="s">
        <v>28</v>
      </c>
      <c r="I33" s="101">
        <v>1.5</v>
      </c>
      <c r="J33" s="100">
        <v>4</v>
      </c>
      <c r="K33" s="100">
        <v>24</v>
      </c>
      <c r="L33" s="102">
        <f t="shared" si="1"/>
        <v>28</v>
      </c>
      <c r="M33" s="100"/>
      <c r="N33" s="100"/>
      <c r="O33" s="100">
        <v>2</v>
      </c>
      <c r="P33" s="35"/>
      <c r="Q33" s="35"/>
      <c r="R33" s="62"/>
      <c r="S33" s="56"/>
    </row>
    <row r="34" spans="1:20" s="3" customFormat="1" ht="22.95" customHeight="1">
      <c r="A34" s="25"/>
      <c r="B34" s="31" t="s">
        <v>24</v>
      </c>
      <c r="C34" s="31" t="s">
        <v>75</v>
      </c>
      <c r="D34" s="31" t="s">
        <v>76</v>
      </c>
      <c r="E34" s="31" t="s">
        <v>25</v>
      </c>
      <c r="F34" s="31" t="s">
        <v>26</v>
      </c>
      <c r="G34" s="31" t="s">
        <v>64</v>
      </c>
      <c r="H34" s="31" t="s">
        <v>40</v>
      </c>
      <c r="I34" s="31" t="s">
        <v>77</v>
      </c>
      <c r="J34" s="31">
        <v>16</v>
      </c>
      <c r="K34" s="31">
        <v>0</v>
      </c>
      <c r="L34" s="31">
        <f t="shared" si="1"/>
        <v>16</v>
      </c>
      <c r="M34" s="31"/>
      <c r="N34" s="31"/>
      <c r="O34" s="31">
        <v>2</v>
      </c>
      <c r="P34" s="31"/>
      <c r="Q34" s="31"/>
      <c r="R34" s="31"/>
      <c r="S34" s="55" t="s">
        <v>193</v>
      </c>
      <c r="T34" s="1" t="s">
        <v>195</v>
      </c>
    </row>
    <row r="35" spans="1:20" s="3" customFormat="1" ht="31.05" customHeight="1">
      <c r="A35" s="25"/>
      <c r="B35" s="96" t="s">
        <v>24</v>
      </c>
      <c r="C35" s="98">
        <v>110006</v>
      </c>
      <c r="D35" s="98" t="s">
        <v>78</v>
      </c>
      <c r="E35" s="98" t="s">
        <v>25</v>
      </c>
      <c r="F35" s="99" t="s">
        <v>35</v>
      </c>
      <c r="G35" s="98" t="s">
        <v>44</v>
      </c>
      <c r="H35" s="98" t="s">
        <v>40</v>
      </c>
      <c r="I35" s="146">
        <v>3</v>
      </c>
      <c r="J35" s="120">
        <v>36</v>
      </c>
      <c r="K35" s="100">
        <v>12</v>
      </c>
      <c r="L35" s="102">
        <f t="shared" si="1"/>
        <v>48</v>
      </c>
      <c r="M35" s="100"/>
      <c r="N35" s="100"/>
      <c r="O35" s="100">
        <v>4</v>
      </c>
      <c r="P35" s="29"/>
      <c r="Q35" s="29"/>
      <c r="R35" s="54"/>
      <c r="S35" s="55"/>
    </row>
    <row r="36" spans="1:20" s="3" customFormat="1" ht="18" customHeight="1">
      <c r="A36" s="25"/>
      <c r="B36" s="119" t="s">
        <v>24</v>
      </c>
      <c r="C36" s="98">
        <v>1100044</v>
      </c>
      <c r="D36" s="98" t="s">
        <v>79</v>
      </c>
      <c r="E36" s="98" t="s">
        <v>25</v>
      </c>
      <c r="F36" s="98" t="s">
        <v>26</v>
      </c>
      <c r="G36" s="98" t="s">
        <v>44</v>
      </c>
      <c r="H36" s="98" t="s">
        <v>40</v>
      </c>
      <c r="I36" s="101">
        <v>0.5</v>
      </c>
      <c r="J36" s="100">
        <v>8</v>
      </c>
      <c r="K36" s="100">
        <v>0</v>
      </c>
      <c r="L36" s="102">
        <f t="shared" si="1"/>
        <v>8</v>
      </c>
      <c r="M36" s="98"/>
      <c r="N36" s="98"/>
      <c r="O36" s="98">
        <v>0</v>
      </c>
      <c r="P36" s="27"/>
      <c r="Q36" s="27"/>
      <c r="R36" s="58"/>
      <c r="S36" s="56"/>
      <c r="T36" s="56"/>
    </row>
    <row r="37" spans="1:20" s="1" customFormat="1" ht="21" customHeight="1">
      <c r="A37" s="36"/>
      <c r="B37" s="148" t="s">
        <v>24</v>
      </c>
      <c r="C37" s="149" t="s">
        <v>80</v>
      </c>
      <c r="D37" s="158" t="s">
        <v>81</v>
      </c>
      <c r="E37" s="158" t="s">
        <v>25</v>
      </c>
      <c r="F37" s="158" t="s">
        <v>35</v>
      </c>
      <c r="G37" s="158" t="s">
        <v>52</v>
      </c>
      <c r="H37" s="153" t="s">
        <v>40</v>
      </c>
      <c r="I37" s="154">
        <v>1</v>
      </c>
      <c r="J37" s="153">
        <v>12</v>
      </c>
      <c r="K37" s="153">
        <v>4</v>
      </c>
      <c r="L37" s="159">
        <f t="shared" si="1"/>
        <v>16</v>
      </c>
      <c r="M37" s="153"/>
      <c r="N37" s="153"/>
      <c r="O37" s="153"/>
      <c r="P37" s="153">
        <v>2</v>
      </c>
      <c r="Q37" s="63"/>
      <c r="R37" s="64"/>
      <c r="S37" s="56" t="s">
        <v>192</v>
      </c>
    </row>
    <row r="38" spans="1:20" s="1" customFormat="1" ht="21" customHeight="1">
      <c r="A38" s="37"/>
      <c r="B38" s="148" t="s">
        <v>24</v>
      </c>
      <c r="C38" s="149" t="s">
        <v>82</v>
      </c>
      <c r="D38" s="152" t="s">
        <v>83</v>
      </c>
      <c r="E38" s="151" t="s">
        <v>25</v>
      </c>
      <c r="F38" s="151" t="s">
        <v>35</v>
      </c>
      <c r="G38" s="152" t="s">
        <v>36</v>
      </c>
      <c r="H38" s="153" t="s">
        <v>28</v>
      </c>
      <c r="I38" s="160">
        <v>1.5</v>
      </c>
      <c r="J38" s="153">
        <v>4</v>
      </c>
      <c r="K38" s="153">
        <v>24</v>
      </c>
      <c r="L38" s="159">
        <f t="shared" si="1"/>
        <v>28</v>
      </c>
      <c r="M38" s="153"/>
      <c r="N38" s="153"/>
      <c r="O38" s="153"/>
      <c r="P38" s="153">
        <v>2</v>
      </c>
      <c r="Q38" s="29"/>
      <c r="R38" s="54"/>
      <c r="S38" s="56"/>
    </row>
    <row r="39" spans="1:20" s="1" customFormat="1" ht="22.95" customHeight="1">
      <c r="A39" s="37"/>
      <c r="B39" s="148" t="s">
        <v>24</v>
      </c>
      <c r="C39" s="149" t="s">
        <v>84</v>
      </c>
      <c r="D39" s="152" t="s">
        <v>85</v>
      </c>
      <c r="E39" s="151" t="s">
        <v>25</v>
      </c>
      <c r="F39" s="151" t="s">
        <v>26</v>
      </c>
      <c r="G39" s="152" t="s">
        <v>44</v>
      </c>
      <c r="H39" s="153" t="s">
        <v>40</v>
      </c>
      <c r="I39" s="160">
        <v>0.5</v>
      </c>
      <c r="J39" s="153">
        <v>8</v>
      </c>
      <c r="K39" s="153">
        <v>0</v>
      </c>
      <c r="L39" s="159">
        <f t="shared" si="1"/>
        <v>8</v>
      </c>
      <c r="M39" s="153"/>
      <c r="N39" s="153"/>
      <c r="O39" s="153"/>
      <c r="P39" s="153">
        <v>2</v>
      </c>
      <c r="Q39" s="29"/>
      <c r="R39" s="54"/>
      <c r="S39" s="8"/>
    </row>
    <row r="40" spans="1:20" s="1" customFormat="1" ht="27" customHeight="1">
      <c r="A40" s="37"/>
      <c r="B40" s="205" t="s">
        <v>86</v>
      </c>
      <c r="C40" s="206"/>
      <c r="D40" s="206"/>
      <c r="E40" s="206"/>
      <c r="F40" s="206"/>
      <c r="G40" s="206"/>
      <c r="H40" s="206"/>
      <c r="I40" s="161">
        <f t="shared" ref="I40:R40" si="2">SUM(I16:I39)</f>
        <v>39</v>
      </c>
      <c r="J40" s="46">
        <f t="shared" si="2"/>
        <v>504</v>
      </c>
      <c r="K40" s="46">
        <f t="shared" si="2"/>
        <v>192</v>
      </c>
      <c r="L40" s="46">
        <f t="shared" si="2"/>
        <v>696</v>
      </c>
      <c r="M40" s="29">
        <f t="shared" si="2"/>
        <v>16</v>
      </c>
      <c r="N40" s="29">
        <f t="shared" si="2"/>
        <v>21</v>
      </c>
      <c r="O40" s="29">
        <f t="shared" si="2"/>
        <v>10</v>
      </c>
      <c r="P40" s="29">
        <f t="shared" si="2"/>
        <v>6</v>
      </c>
      <c r="Q40" s="29">
        <f t="shared" si="2"/>
        <v>0</v>
      </c>
      <c r="R40" s="29">
        <f t="shared" si="2"/>
        <v>0</v>
      </c>
      <c r="S40" s="56"/>
      <c r="T40" s="3"/>
    </row>
    <row r="41" spans="1:20" ht="22.95" customHeight="1">
      <c r="A41" s="40"/>
      <c r="B41" s="26" t="s">
        <v>24</v>
      </c>
      <c r="C41" s="209" t="s">
        <v>87</v>
      </c>
      <c r="D41" s="210"/>
      <c r="E41" s="27" t="s">
        <v>88</v>
      </c>
      <c r="F41" s="27" t="s">
        <v>26</v>
      </c>
      <c r="G41" s="27" t="s">
        <v>89</v>
      </c>
      <c r="H41" s="27" t="s">
        <v>40</v>
      </c>
      <c r="I41" s="45">
        <v>2</v>
      </c>
      <c r="J41" s="29">
        <v>32</v>
      </c>
      <c r="K41" s="34">
        <v>0</v>
      </c>
      <c r="L41" s="29">
        <v>32</v>
      </c>
      <c r="M41" s="46"/>
      <c r="N41" s="211">
        <v>2</v>
      </c>
      <c r="O41" s="212"/>
      <c r="P41" s="213"/>
      <c r="Q41" s="46"/>
      <c r="R41" s="65"/>
    </row>
    <row r="42" spans="1:20" ht="22.95" customHeight="1">
      <c r="A42" s="40"/>
      <c r="B42" s="26" t="s">
        <v>24</v>
      </c>
      <c r="C42" s="209" t="s">
        <v>90</v>
      </c>
      <c r="D42" s="210"/>
      <c r="E42" s="27" t="s">
        <v>88</v>
      </c>
      <c r="F42" s="27" t="s">
        <v>26</v>
      </c>
      <c r="G42" s="27" t="s">
        <v>89</v>
      </c>
      <c r="H42" s="27" t="s">
        <v>40</v>
      </c>
      <c r="I42" s="45">
        <v>2</v>
      </c>
      <c r="J42" s="29">
        <v>32</v>
      </c>
      <c r="K42" s="34">
        <v>0</v>
      </c>
      <c r="L42" s="29">
        <f>SUM(J42:K42)</f>
        <v>32</v>
      </c>
      <c r="M42" s="46"/>
      <c r="N42" s="211">
        <v>2</v>
      </c>
      <c r="O42" s="212"/>
      <c r="P42" s="213"/>
      <c r="Q42" s="46"/>
      <c r="R42" s="65"/>
    </row>
    <row r="43" spans="1:20" ht="22.95" customHeight="1">
      <c r="A43" s="40"/>
      <c r="B43" s="26" t="s">
        <v>24</v>
      </c>
      <c r="C43" s="214" t="s">
        <v>91</v>
      </c>
      <c r="D43" s="204"/>
      <c r="E43" s="27" t="s">
        <v>88</v>
      </c>
      <c r="F43" s="27" t="s">
        <v>26</v>
      </c>
      <c r="G43" s="27" t="s">
        <v>89</v>
      </c>
      <c r="H43" s="27" t="s">
        <v>40</v>
      </c>
      <c r="I43" s="45">
        <v>2</v>
      </c>
      <c r="J43" s="29">
        <v>32</v>
      </c>
      <c r="K43" s="34">
        <v>0</v>
      </c>
      <c r="L43" s="29">
        <f>SUM(J43:K43)</f>
        <v>32</v>
      </c>
      <c r="M43" s="46"/>
      <c r="N43" s="211">
        <v>2</v>
      </c>
      <c r="O43" s="212"/>
      <c r="P43" s="213"/>
      <c r="Q43" s="46"/>
      <c r="R43" s="65"/>
    </row>
    <row r="44" spans="1:20" ht="22.95" customHeight="1">
      <c r="A44" s="40"/>
      <c r="B44" s="26" t="s">
        <v>24</v>
      </c>
      <c r="C44" s="215" t="s">
        <v>92</v>
      </c>
      <c r="D44" s="216"/>
      <c r="E44" s="27" t="s">
        <v>88</v>
      </c>
      <c r="F44" s="27" t="s">
        <v>26</v>
      </c>
      <c r="G44" s="27" t="s">
        <v>89</v>
      </c>
      <c r="H44" s="27" t="s">
        <v>40</v>
      </c>
      <c r="I44" s="45">
        <v>2</v>
      </c>
      <c r="J44" s="29">
        <v>32</v>
      </c>
      <c r="K44" s="34">
        <v>0</v>
      </c>
      <c r="L44" s="29">
        <f>SUM(J44:K44)</f>
        <v>32</v>
      </c>
      <c r="M44" s="34"/>
      <c r="N44" s="211">
        <v>2</v>
      </c>
      <c r="O44" s="212"/>
      <c r="P44" s="213"/>
      <c r="Q44" s="34"/>
      <c r="R44" s="59"/>
    </row>
    <row r="45" spans="1:20" ht="18" customHeight="1">
      <c r="A45" s="40"/>
      <c r="B45" s="202" t="s">
        <v>93</v>
      </c>
      <c r="C45" s="203"/>
      <c r="D45" s="203"/>
      <c r="E45" s="203"/>
      <c r="F45" s="203"/>
      <c r="G45" s="203"/>
      <c r="H45" s="204"/>
      <c r="I45" s="51">
        <f>SUM(I41:I44)</f>
        <v>8</v>
      </c>
      <c r="J45" s="162">
        <f>SUM(J41:J44)</f>
        <v>128</v>
      </c>
      <c r="K45" s="46">
        <f>SUM(K41:K44)</f>
        <v>0</v>
      </c>
      <c r="L45" s="46">
        <f t="shared" ref="L45:R45" si="3">SUM(L41:L44)</f>
        <v>128</v>
      </c>
      <c r="M45" s="29">
        <f t="shared" si="3"/>
        <v>0</v>
      </c>
      <c r="N45" s="29">
        <f t="shared" si="3"/>
        <v>8</v>
      </c>
      <c r="O45" s="29">
        <f t="shared" si="3"/>
        <v>0</v>
      </c>
      <c r="P45" s="29">
        <f t="shared" si="3"/>
        <v>0</v>
      </c>
      <c r="Q45" s="29">
        <f t="shared" si="3"/>
        <v>0</v>
      </c>
      <c r="R45" s="54">
        <f t="shared" si="3"/>
        <v>0</v>
      </c>
    </row>
    <row r="46" spans="1:20" ht="24">
      <c r="A46" s="40"/>
      <c r="B46" s="110" t="s">
        <v>94</v>
      </c>
      <c r="C46" s="111" t="s">
        <v>136</v>
      </c>
      <c r="D46" s="139" t="s">
        <v>137</v>
      </c>
      <c r="E46" s="113" t="s">
        <v>138</v>
      </c>
      <c r="F46" s="113" t="s">
        <v>139</v>
      </c>
      <c r="G46" s="112" t="s">
        <v>135</v>
      </c>
      <c r="H46" s="114" t="s">
        <v>140</v>
      </c>
      <c r="I46" s="140">
        <v>5</v>
      </c>
      <c r="J46" s="114">
        <v>40</v>
      </c>
      <c r="K46" s="114">
        <v>40</v>
      </c>
      <c r="L46" s="141">
        <f t="shared" ref="L46:L52" si="4">SUM(J46:K46)</f>
        <v>80</v>
      </c>
      <c r="M46" s="114">
        <v>20</v>
      </c>
      <c r="N46" s="29"/>
      <c r="O46" s="29"/>
      <c r="P46" s="29"/>
      <c r="Q46" s="29"/>
      <c r="R46" s="54"/>
    </row>
    <row r="47" spans="1:20" ht="24">
      <c r="A47" s="40"/>
      <c r="B47" s="110" t="s">
        <v>94</v>
      </c>
      <c r="C47" s="111" t="s">
        <v>141</v>
      </c>
      <c r="D47" s="139" t="s">
        <v>142</v>
      </c>
      <c r="E47" s="113" t="s">
        <v>138</v>
      </c>
      <c r="F47" s="113" t="s">
        <v>139</v>
      </c>
      <c r="G47" s="112" t="s">
        <v>135</v>
      </c>
      <c r="H47" s="114" t="s">
        <v>140</v>
      </c>
      <c r="I47" s="140">
        <v>5</v>
      </c>
      <c r="J47" s="114">
        <v>30</v>
      </c>
      <c r="K47" s="114">
        <v>50</v>
      </c>
      <c r="L47" s="141">
        <f t="shared" si="4"/>
        <v>80</v>
      </c>
      <c r="M47" s="114">
        <v>20</v>
      </c>
      <c r="N47" s="29"/>
      <c r="O47" s="29"/>
      <c r="P47" s="29"/>
      <c r="Q47" s="29"/>
      <c r="R47" s="54"/>
    </row>
    <row r="48" spans="1:20" ht="24">
      <c r="A48" s="40"/>
      <c r="B48" s="110" t="s">
        <v>94</v>
      </c>
      <c r="C48" s="111" t="s">
        <v>143</v>
      </c>
      <c r="D48" s="139" t="s">
        <v>144</v>
      </c>
      <c r="E48" s="113" t="s">
        <v>138</v>
      </c>
      <c r="F48" s="113" t="s">
        <v>139</v>
      </c>
      <c r="G48" s="112" t="s">
        <v>135</v>
      </c>
      <c r="H48" s="114" t="s">
        <v>145</v>
      </c>
      <c r="I48" s="140">
        <v>1</v>
      </c>
      <c r="J48" s="114">
        <v>6</v>
      </c>
      <c r="K48" s="114">
        <v>14</v>
      </c>
      <c r="L48" s="141">
        <f t="shared" si="4"/>
        <v>20</v>
      </c>
      <c r="M48" s="114">
        <v>20</v>
      </c>
      <c r="N48" s="29"/>
      <c r="O48" s="29"/>
      <c r="P48" s="29"/>
      <c r="Q48" s="29"/>
      <c r="R48" s="54"/>
    </row>
    <row r="49" spans="1:18" ht="24">
      <c r="A49" s="40"/>
      <c r="B49" s="110" t="s">
        <v>94</v>
      </c>
      <c r="C49" s="111" t="s">
        <v>146</v>
      </c>
      <c r="D49" s="139" t="s">
        <v>147</v>
      </c>
      <c r="E49" s="113" t="s">
        <v>138</v>
      </c>
      <c r="F49" s="113" t="s">
        <v>139</v>
      </c>
      <c r="G49" s="112" t="s">
        <v>135</v>
      </c>
      <c r="H49" s="114" t="s">
        <v>145</v>
      </c>
      <c r="I49" s="140">
        <v>3.5</v>
      </c>
      <c r="J49" s="114">
        <v>20</v>
      </c>
      <c r="K49" s="114">
        <v>40</v>
      </c>
      <c r="L49" s="141">
        <f t="shared" si="4"/>
        <v>60</v>
      </c>
      <c r="M49" s="114">
        <v>20</v>
      </c>
      <c r="N49" s="29"/>
      <c r="O49" s="29"/>
      <c r="P49" s="29"/>
      <c r="Q49" s="29"/>
      <c r="R49" s="54"/>
    </row>
    <row r="50" spans="1:18" ht="36">
      <c r="A50" s="40"/>
      <c r="B50" s="124" t="s">
        <v>148</v>
      </c>
      <c r="C50" s="122" t="s">
        <v>149</v>
      </c>
      <c r="D50" s="142" t="s">
        <v>150</v>
      </c>
      <c r="E50" s="125" t="s">
        <v>138</v>
      </c>
      <c r="F50" s="125" t="s">
        <v>139</v>
      </c>
      <c r="G50" s="121" t="s">
        <v>135</v>
      </c>
      <c r="H50" s="123" t="s">
        <v>145</v>
      </c>
      <c r="I50" s="143">
        <v>3.5</v>
      </c>
      <c r="J50" s="123">
        <v>20</v>
      </c>
      <c r="K50" s="123">
        <v>40</v>
      </c>
      <c r="L50" s="144">
        <f t="shared" si="4"/>
        <v>60</v>
      </c>
      <c r="M50" s="123"/>
      <c r="N50" s="123">
        <v>20</v>
      </c>
      <c r="O50" s="29"/>
      <c r="P50" s="29"/>
      <c r="Q50" s="29"/>
      <c r="R50" s="54"/>
    </row>
    <row r="51" spans="1:18" ht="24">
      <c r="A51" s="40"/>
      <c r="B51" s="124" t="s">
        <v>148</v>
      </c>
      <c r="C51" s="122" t="s">
        <v>151</v>
      </c>
      <c r="D51" s="142" t="s">
        <v>152</v>
      </c>
      <c r="E51" s="125" t="s">
        <v>138</v>
      </c>
      <c r="F51" s="125" t="s">
        <v>139</v>
      </c>
      <c r="G51" s="121" t="s">
        <v>135</v>
      </c>
      <c r="H51" s="123" t="s">
        <v>145</v>
      </c>
      <c r="I51" s="143">
        <v>2.5</v>
      </c>
      <c r="J51" s="123">
        <v>10</v>
      </c>
      <c r="K51" s="123">
        <v>30</v>
      </c>
      <c r="L51" s="144">
        <f t="shared" si="4"/>
        <v>40</v>
      </c>
      <c r="M51" s="123"/>
      <c r="N51" s="123">
        <v>20</v>
      </c>
      <c r="O51" s="29"/>
      <c r="P51" s="29"/>
      <c r="Q51" s="29"/>
      <c r="R51" s="54"/>
    </row>
    <row r="52" spans="1:18" ht="24">
      <c r="A52" s="40"/>
      <c r="B52" s="124" t="s">
        <v>148</v>
      </c>
      <c r="C52" s="122" t="s">
        <v>153</v>
      </c>
      <c r="D52" s="142" t="s">
        <v>154</v>
      </c>
      <c r="E52" s="125" t="s">
        <v>138</v>
      </c>
      <c r="F52" s="125" t="s">
        <v>139</v>
      </c>
      <c r="G52" s="121" t="s">
        <v>135</v>
      </c>
      <c r="H52" s="123" t="s">
        <v>140</v>
      </c>
      <c r="I52" s="143">
        <v>5</v>
      </c>
      <c r="J52" s="123">
        <v>30</v>
      </c>
      <c r="K52" s="123">
        <v>50</v>
      </c>
      <c r="L52" s="144">
        <f t="shared" si="4"/>
        <v>80</v>
      </c>
      <c r="M52" s="123"/>
      <c r="N52" s="123">
        <v>20</v>
      </c>
      <c r="O52" s="29"/>
      <c r="P52" s="29"/>
      <c r="Q52" s="29"/>
      <c r="R52" s="54"/>
    </row>
    <row r="53" spans="1:18" ht="18" customHeight="1">
      <c r="A53" s="25"/>
      <c r="B53" s="205" t="s">
        <v>95</v>
      </c>
      <c r="C53" s="206"/>
      <c r="D53" s="206"/>
      <c r="E53" s="206"/>
      <c r="F53" s="206"/>
      <c r="G53" s="206"/>
      <c r="H53" s="206"/>
      <c r="I53" s="161">
        <f t="shared" ref="I53:R53" si="5">SUM(I46:I52)</f>
        <v>25.5</v>
      </c>
      <c r="J53" s="46">
        <f t="shared" si="5"/>
        <v>156</v>
      </c>
      <c r="K53" s="46">
        <f t="shared" si="5"/>
        <v>264</v>
      </c>
      <c r="L53" s="46">
        <f t="shared" si="5"/>
        <v>420</v>
      </c>
      <c r="M53" s="29">
        <f t="shared" si="5"/>
        <v>80</v>
      </c>
      <c r="N53" s="29">
        <f t="shared" si="5"/>
        <v>60</v>
      </c>
      <c r="O53" s="29">
        <f t="shared" si="5"/>
        <v>0</v>
      </c>
      <c r="P53" s="29">
        <f t="shared" si="5"/>
        <v>0</v>
      </c>
      <c r="Q53" s="29">
        <f t="shared" si="5"/>
        <v>0</v>
      </c>
      <c r="R53" s="29">
        <f t="shared" si="5"/>
        <v>0</v>
      </c>
    </row>
    <row r="54" spans="1:18" ht="24">
      <c r="A54" s="25"/>
      <c r="B54" s="124" t="s">
        <v>96</v>
      </c>
      <c r="C54" s="122" t="s">
        <v>155</v>
      </c>
      <c r="D54" s="142" t="s">
        <v>156</v>
      </c>
      <c r="E54" s="125" t="s">
        <v>138</v>
      </c>
      <c r="F54" s="125" t="s">
        <v>139</v>
      </c>
      <c r="G54" s="121" t="s">
        <v>135</v>
      </c>
      <c r="H54" s="123" t="s">
        <v>145</v>
      </c>
      <c r="I54" s="143">
        <v>2.5</v>
      </c>
      <c r="J54" s="123">
        <v>10</v>
      </c>
      <c r="K54" s="123">
        <v>30</v>
      </c>
      <c r="L54" s="144">
        <f t="shared" ref="L54:L64" si="6">SUM(J54:K54)</f>
        <v>40</v>
      </c>
      <c r="M54" s="123"/>
      <c r="N54" s="123">
        <v>20</v>
      </c>
      <c r="O54" s="29"/>
      <c r="P54" s="29"/>
      <c r="Q54" s="29"/>
      <c r="R54" s="54"/>
    </row>
    <row r="55" spans="1:18" ht="24">
      <c r="A55" s="25"/>
      <c r="B55" s="124" t="s">
        <v>96</v>
      </c>
      <c r="C55" s="122" t="s">
        <v>157</v>
      </c>
      <c r="D55" s="142" t="s">
        <v>158</v>
      </c>
      <c r="E55" s="125" t="s">
        <v>138</v>
      </c>
      <c r="F55" s="125" t="s">
        <v>139</v>
      </c>
      <c r="G55" s="121" t="s">
        <v>135</v>
      </c>
      <c r="H55" s="123" t="s">
        <v>145</v>
      </c>
      <c r="I55" s="143">
        <v>3.5</v>
      </c>
      <c r="J55" s="123">
        <v>20</v>
      </c>
      <c r="K55" s="123">
        <v>40</v>
      </c>
      <c r="L55" s="144">
        <f t="shared" si="6"/>
        <v>60</v>
      </c>
      <c r="M55" s="123"/>
      <c r="N55" s="123">
        <v>20</v>
      </c>
      <c r="O55" s="29"/>
      <c r="P55" s="29"/>
      <c r="Q55" s="29"/>
      <c r="R55" s="54"/>
    </row>
    <row r="56" spans="1:18" ht="24">
      <c r="A56" s="25"/>
      <c r="B56" s="96" t="s">
        <v>96</v>
      </c>
      <c r="C56" s="97" t="s">
        <v>159</v>
      </c>
      <c r="D56" s="145" t="s">
        <v>160</v>
      </c>
      <c r="E56" s="99" t="s">
        <v>138</v>
      </c>
      <c r="F56" s="99" t="s">
        <v>139</v>
      </c>
      <c r="G56" s="98" t="s">
        <v>135</v>
      </c>
      <c r="H56" s="100" t="s">
        <v>140</v>
      </c>
      <c r="I56" s="146">
        <v>3.5</v>
      </c>
      <c r="J56" s="100">
        <v>30</v>
      </c>
      <c r="K56" s="100">
        <v>30</v>
      </c>
      <c r="L56" s="147">
        <f t="shared" si="6"/>
        <v>60</v>
      </c>
      <c r="M56" s="100"/>
      <c r="N56" s="100"/>
      <c r="O56" s="100">
        <v>20</v>
      </c>
      <c r="P56" s="29"/>
      <c r="Q56" s="29"/>
      <c r="R56" s="54"/>
    </row>
    <row r="57" spans="1:18" ht="36">
      <c r="A57" s="25"/>
      <c r="B57" s="96" t="s">
        <v>161</v>
      </c>
      <c r="C57" s="97" t="s">
        <v>162</v>
      </c>
      <c r="D57" s="145" t="s">
        <v>163</v>
      </c>
      <c r="E57" s="99" t="s">
        <v>138</v>
      </c>
      <c r="F57" s="99" t="s">
        <v>139</v>
      </c>
      <c r="G57" s="98" t="s">
        <v>135</v>
      </c>
      <c r="H57" s="100" t="s">
        <v>145</v>
      </c>
      <c r="I57" s="146">
        <v>5</v>
      </c>
      <c r="J57" s="100">
        <v>30</v>
      </c>
      <c r="K57" s="100">
        <v>50</v>
      </c>
      <c r="L57" s="147">
        <f t="shared" si="6"/>
        <v>80</v>
      </c>
      <c r="M57" s="100"/>
      <c r="N57" s="100"/>
      <c r="O57" s="100">
        <v>20</v>
      </c>
      <c r="P57" s="29"/>
      <c r="Q57" s="29"/>
      <c r="R57" s="54"/>
    </row>
    <row r="58" spans="1:18" ht="24">
      <c r="A58" s="25"/>
      <c r="B58" s="96" t="s">
        <v>96</v>
      </c>
      <c r="C58" s="97" t="s">
        <v>164</v>
      </c>
      <c r="D58" s="145" t="s">
        <v>165</v>
      </c>
      <c r="E58" s="99" t="s">
        <v>138</v>
      </c>
      <c r="F58" s="99" t="s">
        <v>139</v>
      </c>
      <c r="G58" s="98" t="s">
        <v>135</v>
      </c>
      <c r="H58" s="100" t="s">
        <v>145</v>
      </c>
      <c r="I58" s="146">
        <v>2.5</v>
      </c>
      <c r="J58" s="100">
        <v>10</v>
      </c>
      <c r="K58" s="100">
        <v>30</v>
      </c>
      <c r="L58" s="147">
        <f t="shared" si="6"/>
        <v>40</v>
      </c>
      <c r="M58" s="100"/>
      <c r="N58" s="100"/>
      <c r="O58" s="100">
        <v>20</v>
      </c>
      <c r="P58" s="29"/>
      <c r="Q58" s="29"/>
      <c r="R58" s="54"/>
    </row>
    <row r="59" spans="1:18" ht="24">
      <c r="A59" s="25"/>
      <c r="B59" s="96" t="s">
        <v>96</v>
      </c>
      <c r="C59" s="97" t="s">
        <v>166</v>
      </c>
      <c r="D59" s="145" t="s">
        <v>167</v>
      </c>
      <c r="E59" s="99" t="s">
        <v>138</v>
      </c>
      <c r="F59" s="99" t="s">
        <v>139</v>
      </c>
      <c r="G59" s="98" t="s">
        <v>135</v>
      </c>
      <c r="H59" s="100" t="s">
        <v>140</v>
      </c>
      <c r="I59" s="146">
        <v>2.5</v>
      </c>
      <c r="J59" s="100">
        <v>10</v>
      </c>
      <c r="K59" s="100">
        <v>30</v>
      </c>
      <c r="L59" s="147">
        <f t="shared" si="6"/>
        <v>40</v>
      </c>
      <c r="M59" s="100"/>
      <c r="N59" s="100"/>
      <c r="O59" s="100">
        <v>20</v>
      </c>
      <c r="P59" s="29"/>
      <c r="Q59" s="29"/>
      <c r="R59" s="54"/>
    </row>
    <row r="60" spans="1:18" ht="36">
      <c r="A60" s="25"/>
      <c r="B60" s="96" t="s">
        <v>96</v>
      </c>
      <c r="C60" s="97" t="s">
        <v>168</v>
      </c>
      <c r="D60" s="145" t="s">
        <v>201</v>
      </c>
      <c r="E60" s="99" t="s">
        <v>138</v>
      </c>
      <c r="F60" s="99" t="s">
        <v>139</v>
      </c>
      <c r="G60" s="98" t="s">
        <v>135</v>
      </c>
      <c r="H60" s="100" t="s">
        <v>145</v>
      </c>
      <c r="I60" s="146">
        <v>3.5</v>
      </c>
      <c r="J60" s="100">
        <v>40</v>
      </c>
      <c r="K60" s="100">
        <v>20</v>
      </c>
      <c r="L60" s="147">
        <f t="shared" si="6"/>
        <v>60</v>
      </c>
      <c r="M60" s="100"/>
      <c r="N60" s="100"/>
      <c r="O60" s="100">
        <v>20</v>
      </c>
      <c r="P60" s="29"/>
      <c r="Q60" s="29"/>
      <c r="R60" s="54"/>
    </row>
    <row r="61" spans="1:18" ht="24">
      <c r="A61" s="25"/>
      <c r="B61" s="148" t="s">
        <v>161</v>
      </c>
      <c r="C61" s="149" t="s">
        <v>169</v>
      </c>
      <c r="D61" s="150" t="s">
        <v>170</v>
      </c>
      <c r="E61" s="151" t="s">
        <v>138</v>
      </c>
      <c r="F61" s="151" t="s">
        <v>139</v>
      </c>
      <c r="G61" s="152" t="s">
        <v>135</v>
      </c>
      <c r="H61" s="153" t="s">
        <v>140</v>
      </c>
      <c r="I61" s="154">
        <v>3.5</v>
      </c>
      <c r="J61" s="153">
        <v>20</v>
      </c>
      <c r="K61" s="153">
        <v>40</v>
      </c>
      <c r="L61" s="155">
        <f t="shared" si="6"/>
        <v>60</v>
      </c>
      <c r="M61" s="153"/>
      <c r="N61" s="153"/>
      <c r="O61" s="153"/>
      <c r="P61" s="153">
        <v>20</v>
      </c>
      <c r="Q61" s="29"/>
      <c r="R61" s="54"/>
    </row>
    <row r="62" spans="1:18" ht="36">
      <c r="A62" s="25"/>
      <c r="B62" s="148" t="s">
        <v>161</v>
      </c>
      <c r="C62" s="149" t="s">
        <v>173</v>
      </c>
      <c r="D62" s="150" t="s">
        <v>174</v>
      </c>
      <c r="E62" s="151" t="s">
        <v>138</v>
      </c>
      <c r="F62" s="151" t="s">
        <v>139</v>
      </c>
      <c r="G62" s="152" t="s">
        <v>135</v>
      </c>
      <c r="H62" s="153" t="s">
        <v>145</v>
      </c>
      <c r="I62" s="154">
        <v>5</v>
      </c>
      <c r="J62" s="153">
        <v>30</v>
      </c>
      <c r="K62" s="153">
        <v>50</v>
      </c>
      <c r="L62" s="155">
        <f t="shared" si="6"/>
        <v>80</v>
      </c>
      <c r="M62" s="153"/>
      <c r="N62" s="153"/>
      <c r="O62" s="153"/>
      <c r="P62" s="153">
        <v>20</v>
      </c>
      <c r="Q62" s="29"/>
      <c r="R62" s="54"/>
    </row>
    <row r="63" spans="1:18" ht="24">
      <c r="A63" s="25"/>
      <c r="B63" s="148" t="s">
        <v>161</v>
      </c>
      <c r="C63" s="149" t="s">
        <v>171</v>
      </c>
      <c r="D63" s="150" t="s">
        <v>172</v>
      </c>
      <c r="E63" s="151" t="s">
        <v>185</v>
      </c>
      <c r="F63" s="151" t="s">
        <v>139</v>
      </c>
      <c r="G63" s="152" t="s">
        <v>135</v>
      </c>
      <c r="H63" s="153" t="s">
        <v>145</v>
      </c>
      <c r="I63" s="154">
        <v>3.5</v>
      </c>
      <c r="J63" s="153">
        <v>20</v>
      </c>
      <c r="K63" s="153">
        <v>40</v>
      </c>
      <c r="L63" s="155">
        <f t="shared" si="6"/>
        <v>60</v>
      </c>
      <c r="M63" s="153"/>
      <c r="N63" s="153"/>
      <c r="O63" s="153"/>
      <c r="P63" s="153">
        <v>20</v>
      </c>
      <c r="Q63" s="29"/>
      <c r="R63" s="54"/>
    </row>
    <row r="64" spans="1:18">
      <c r="A64" s="41"/>
      <c r="B64" s="132" t="s">
        <v>161</v>
      </c>
      <c r="C64" s="133" t="s">
        <v>200</v>
      </c>
      <c r="D64" s="156" t="s">
        <v>175</v>
      </c>
      <c r="E64" s="137" t="s">
        <v>138</v>
      </c>
      <c r="F64" s="137" t="s">
        <v>139</v>
      </c>
      <c r="G64" s="136" t="s">
        <v>135</v>
      </c>
      <c r="H64" s="134" t="s">
        <v>145</v>
      </c>
      <c r="I64" s="135">
        <v>7.5</v>
      </c>
      <c r="J64" s="134">
        <v>24</v>
      </c>
      <c r="K64" s="134">
        <v>96</v>
      </c>
      <c r="L64" s="157">
        <f t="shared" si="6"/>
        <v>120</v>
      </c>
      <c r="M64" s="134"/>
      <c r="N64" s="134"/>
      <c r="O64" s="134"/>
      <c r="P64" s="134"/>
      <c r="Q64" s="134">
        <v>100</v>
      </c>
      <c r="R64" s="171"/>
    </row>
    <row r="65" spans="2:20" ht="18" customHeight="1">
      <c r="B65" s="205" t="s">
        <v>97</v>
      </c>
      <c r="C65" s="206"/>
      <c r="D65" s="206"/>
      <c r="E65" s="206"/>
      <c r="F65" s="206"/>
      <c r="G65" s="206"/>
      <c r="H65" s="206"/>
      <c r="I65" s="161">
        <f t="shared" ref="I65:R65" si="7">SUM(I54:I64)</f>
        <v>42.5</v>
      </c>
      <c r="J65" s="46">
        <f t="shared" si="7"/>
        <v>244</v>
      </c>
      <c r="K65" s="46">
        <f t="shared" si="7"/>
        <v>456</v>
      </c>
      <c r="L65" s="46">
        <f t="shared" si="7"/>
        <v>700</v>
      </c>
      <c r="M65" s="29">
        <f t="shared" si="7"/>
        <v>0</v>
      </c>
      <c r="N65" s="29">
        <f t="shared" si="7"/>
        <v>40</v>
      </c>
      <c r="O65" s="29">
        <f t="shared" si="7"/>
        <v>100</v>
      </c>
      <c r="P65" s="29">
        <f t="shared" si="7"/>
        <v>60</v>
      </c>
      <c r="Q65" s="29">
        <f t="shared" si="7"/>
        <v>100</v>
      </c>
      <c r="R65" s="29">
        <f t="shared" si="7"/>
        <v>0</v>
      </c>
    </row>
    <row r="66" spans="2:20" ht="21" customHeight="1">
      <c r="B66" s="164" t="s">
        <v>98</v>
      </c>
      <c r="C66" s="165" t="s">
        <v>176</v>
      </c>
      <c r="D66" s="136" t="s">
        <v>100</v>
      </c>
      <c r="E66" s="136" t="s">
        <v>25</v>
      </c>
      <c r="F66" s="136" t="s">
        <v>54</v>
      </c>
      <c r="G66" s="136" t="s">
        <v>177</v>
      </c>
      <c r="H66" s="137" t="s">
        <v>40</v>
      </c>
      <c r="I66" s="135">
        <v>15</v>
      </c>
      <c r="J66" s="134">
        <v>0</v>
      </c>
      <c r="K66" s="169">
        <v>270</v>
      </c>
      <c r="L66" s="170">
        <f t="shared" ref="L66:L68" si="8">SUM(J66:K66)</f>
        <v>270</v>
      </c>
      <c r="M66" s="134"/>
      <c r="N66" s="134"/>
      <c r="O66" s="134"/>
      <c r="P66" s="134"/>
      <c r="Q66" s="133" t="s">
        <v>101</v>
      </c>
      <c r="R66" s="171"/>
      <c r="S66" s="138" t="s">
        <v>102</v>
      </c>
    </row>
    <row r="67" spans="2:20" ht="21" customHeight="1">
      <c r="B67" s="164" t="s">
        <v>98</v>
      </c>
      <c r="C67" s="165" t="s">
        <v>178</v>
      </c>
      <c r="D67" s="136" t="s">
        <v>103</v>
      </c>
      <c r="E67" s="137" t="s">
        <v>25</v>
      </c>
      <c r="F67" s="137" t="s">
        <v>54</v>
      </c>
      <c r="G67" s="136" t="s">
        <v>177</v>
      </c>
      <c r="H67" s="134" t="s">
        <v>40</v>
      </c>
      <c r="I67" s="135">
        <v>10</v>
      </c>
      <c r="J67" s="134">
        <v>0</v>
      </c>
      <c r="K67" s="169">
        <v>180</v>
      </c>
      <c r="L67" s="170">
        <f t="shared" si="8"/>
        <v>180</v>
      </c>
      <c r="M67" s="134"/>
      <c r="N67" s="134"/>
      <c r="O67" s="134"/>
      <c r="P67" s="134"/>
      <c r="Q67" s="134"/>
      <c r="R67" s="172" t="s">
        <v>104</v>
      </c>
      <c r="S67" s="163" t="s">
        <v>105</v>
      </c>
    </row>
    <row r="68" spans="2:20" ht="21" customHeight="1">
      <c r="B68" s="164" t="s">
        <v>98</v>
      </c>
      <c r="C68" s="165" t="s">
        <v>179</v>
      </c>
      <c r="D68" s="136" t="s">
        <v>106</v>
      </c>
      <c r="E68" s="137" t="s">
        <v>25</v>
      </c>
      <c r="F68" s="137" t="s">
        <v>54</v>
      </c>
      <c r="G68" s="136" t="s">
        <v>177</v>
      </c>
      <c r="H68" s="134" t="s">
        <v>40</v>
      </c>
      <c r="I68" s="135">
        <v>5</v>
      </c>
      <c r="J68" s="134">
        <v>0</v>
      </c>
      <c r="K68" s="169">
        <v>90</v>
      </c>
      <c r="L68" s="170">
        <f t="shared" si="8"/>
        <v>90</v>
      </c>
      <c r="M68" s="134"/>
      <c r="N68" s="134"/>
      <c r="O68" s="134"/>
      <c r="P68" s="134"/>
      <c r="Q68" s="134"/>
      <c r="R68" s="172" t="s">
        <v>99</v>
      </c>
      <c r="S68" s="66"/>
    </row>
    <row r="69" spans="2:20" ht="21" customHeight="1">
      <c r="B69" s="205" t="s">
        <v>107</v>
      </c>
      <c r="C69" s="206"/>
      <c r="D69" s="206"/>
      <c r="E69" s="206"/>
      <c r="F69" s="206"/>
      <c r="G69" s="206"/>
      <c r="H69" s="206"/>
      <c r="I69" s="161">
        <f t="shared" ref="I69:R69" si="9">SUM(I66:I68)</f>
        <v>30</v>
      </c>
      <c r="J69" s="46">
        <f t="shared" si="9"/>
        <v>0</v>
      </c>
      <c r="K69" s="46">
        <f t="shared" si="9"/>
        <v>540</v>
      </c>
      <c r="L69" s="46">
        <f t="shared" si="9"/>
        <v>540</v>
      </c>
      <c r="M69" s="29">
        <f t="shared" si="9"/>
        <v>0</v>
      </c>
      <c r="N69" s="29">
        <f t="shared" si="9"/>
        <v>0</v>
      </c>
      <c r="O69" s="29">
        <f t="shared" si="9"/>
        <v>0</v>
      </c>
      <c r="P69" s="29">
        <f t="shared" si="9"/>
        <v>0</v>
      </c>
      <c r="Q69" s="29">
        <f t="shared" si="9"/>
        <v>0</v>
      </c>
      <c r="R69" s="54">
        <f t="shared" si="9"/>
        <v>0</v>
      </c>
      <c r="S69" s="66"/>
    </row>
    <row r="70" spans="2:20" ht="21" customHeight="1">
      <c r="B70" s="173" t="s">
        <v>180</v>
      </c>
      <c r="C70" s="158" t="s">
        <v>181</v>
      </c>
      <c r="D70" s="150" t="s">
        <v>182</v>
      </c>
      <c r="E70" s="152" t="s">
        <v>88</v>
      </c>
      <c r="F70" s="151" t="s">
        <v>35</v>
      </c>
      <c r="G70" s="152" t="s">
        <v>177</v>
      </c>
      <c r="H70" s="153" t="s">
        <v>40</v>
      </c>
      <c r="I70" s="174">
        <v>5</v>
      </c>
      <c r="J70" s="175">
        <v>30</v>
      </c>
      <c r="K70" s="175">
        <v>50</v>
      </c>
      <c r="L70" s="155">
        <f>SUM(J70:K70)</f>
        <v>80</v>
      </c>
      <c r="M70" s="176"/>
      <c r="N70" s="176"/>
      <c r="O70" s="176"/>
      <c r="P70" s="176">
        <v>20</v>
      </c>
      <c r="Q70" s="52"/>
      <c r="R70" s="67"/>
      <c r="S70" s="180" t="s">
        <v>191</v>
      </c>
    </row>
    <row r="71" spans="2:20" ht="21" customHeight="1">
      <c r="B71" s="148" t="s">
        <v>186</v>
      </c>
      <c r="C71" s="149" t="s">
        <v>190</v>
      </c>
      <c r="D71" s="150" t="s">
        <v>187</v>
      </c>
      <c r="E71" s="151" t="s">
        <v>185</v>
      </c>
      <c r="F71" s="151" t="s">
        <v>188</v>
      </c>
      <c r="G71" s="152" t="s">
        <v>189</v>
      </c>
      <c r="H71" s="153" t="s">
        <v>145</v>
      </c>
      <c r="I71" s="154">
        <v>1.5</v>
      </c>
      <c r="J71" s="153">
        <v>24</v>
      </c>
      <c r="K71" s="153">
        <v>0</v>
      </c>
      <c r="L71" s="155">
        <f>SUM(J71:K71)</f>
        <v>24</v>
      </c>
      <c r="M71" s="153"/>
      <c r="N71" s="153"/>
      <c r="O71" s="153"/>
      <c r="P71" s="153">
        <v>12</v>
      </c>
      <c r="Q71" s="52"/>
      <c r="R71" s="67"/>
      <c r="S71" s="180"/>
      <c r="T71" s="1" t="s">
        <v>196</v>
      </c>
    </row>
    <row r="72" spans="2:20" ht="18" customHeight="1">
      <c r="B72" s="207" t="s">
        <v>108</v>
      </c>
      <c r="C72" s="208"/>
      <c r="D72" s="208"/>
      <c r="E72" s="208"/>
      <c r="F72" s="208"/>
      <c r="G72" s="208"/>
      <c r="H72" s="208"/>
      <c r="I72" s="51">
        <f t="shared" ref="I72:R72" si="10">SUM(I70:I71)</f>
        <v>6.5</v>
      </c>
      <c r="J72" s="46">
        <f t="shared" si="10"/>
        <v>54</v>
      </c>
      <c r="K72" s="46">
        <f t="shared" si="10"/>
        <v>50</v>
      </c>
      <c r="L72" s="46">
        <f t="shared" si="10"/>
        <v>104</v>
      </c>
      <c r="M72" s="29">
        <f t="shared" si="10"/>
        <v>0</v>
      </c>
      <c r="N72" s="29">
        <f t="shared" si="10"/>
        <v>0</v>
      </c>
      <c r="O72" s="29">
        <f t="shared" si="10"/>
        <v>0</v>
      </c>
      <c r="P72" s="29">
        <f t="shared" si="10"/>
        <v>32</v>
      </c>
      <c r="Q72" s="29">
        <f t="shared" si="10"/>
        <v>0</v>
      </c>
      <c r="R72" s="54">
        <f t="shared" si="10"/>
        <v>0</v>
      </c>
    </row>
    <row r="73" spans="2:20" ht="21" customHeight="1">
      <c r="B73" s="191" t="s">
        <v>109</v>
      </c>
      <c r="C73" s="192"/>
      <c r="D73" s="192"/>
      <c r="E73" s="192"/>
      <c r="F73" s="192"/>
      <c r="G73" s="192"/>
      <c r="H73" s="192"/>
      <c r="I73" s="166">
        <f t="shared" ref="I73:R73" si="11">I40+I45+I53+I65+I69+I72</f>
        <v>151.5</v>
      </c>
      <c r="J73" s="167">
        <f t="shared" si="11"/>
        <v>1086</v>
      </c>
      <c r="K73" s="167">
        <f t="shared" si="11"/>
        <v>1502</v>
      </c>
      <c r="L73" s="167">
        <f t="shared" si="11"/>
        <v>2588</v>
      </c>
      <c r="M73" s="167">
        <f t="shared" si="11"/>
        <v>96</v>
      </c>
      <c r="N73" s="167">
        <f t="shared" si="11"/>
        <v>129</v>
      </c>
      <c r="O73" s="167">
        <f t="shared" si="11"/>
        <v>110</v>
      </c>
      <c r="P73" s="167">
        <f t="shared" si="11"/>
        <v>98</v>
      </c>
      <c r="Q73" s="167">
        <f t="shared" si="11"/>
        <v>100</v>
      </c>
      <c r="R73" s="168">
        <f t="shared" si="11"/>
        <v>0</v>
      </c>
    </row>
    <row r="74" spans="2:20" ht="28.05" customHeight="1">
      <c r="B74" s="25"/>
      <c r="C74" s="68"/>
      <c r="D74" s="69"/>
      <c r="E74" s="69"/>
      <c r="F74" s="69"/>
      <c r="G74" s="68"/>
      <c r="H74" s="25"/>
      <c r="I74" s="83"/>
      <c r="J74" s="68"/>
      <c r="K74" s="68"/>
      <c r="L74" s="68"/>
      <c r="M74" s="68"/>
      <c r="N74" s="68"/>
      <c r="O74" s="68"/>
      <c r="P74" s="68"/>
      <c r="Q74" s="68"/>
      <c r="R74" s="68"/>
    </row>
    <row r="75" spans="2:20" ht="28.95" customHeight="1">
      <c r="B75" s="193" t="s">
        <v>110</v>
      </c>
      <c r="C75" s="194"/>
      <c r="D75" s="194"/>
      <c r="E75" s="194"/>
      <c r="F75" s="194"/>
      <c r="G75" s="194"/>
      <c r="H75" s="195"/>
      <c r="I75" s="44"/>
      <c r="J75" s="193" t="s">
        <v>111</v>
      </c>
      <c r="K75" s="194"/>
      <c r="L75" s="194"/>
      <c r="M75" s="194"/>
      <c r="N75" s="194"/>
      <c r="O75" s="194"/>
      <c r="P75" s="194"/>
      <c r="Q75" s="194"/>
      <c r="R75" s="195"/>
    </row>
    <row r="76" spans="2:20" ht="42" customHeight="1">
      <c r="B76" s="196" t="s">
        <v>112</v>
      </c>
      <c r="C76" s="197"/>
      <c r="D76" s="70" t="s">
        <v>21</v>
      </c>
      <c r="E76" s="71" t="s">
        <v>113</v>
      </c>
      <c r="F76" s="71" t="s">
        <v>114</v>
      </c>
      <c r="G76" s="70" t="s">
        <v>115</v>
      </c>
      <c r="H76" s="72" t="s">
        <v>18</v>
      </c>
      <c r="I76" s="44"/>
      <c r="J76" s="84" t="s">
        <v>116</v>
      </c>
      <c r="K76" s="85" t="s">
        <v>53</v>
      </c>
      <c r="L76" s="85" t="s">
        <v>117</v>
      </c>
      <c r="M76" s="85" t="s">
        <v>118</v>
      </c>
      <c r="N76" s="85" t="s">
        <v>119</v>
      </c>
      <c r="O76" s="85" t="s">
        <v>120</v>
      </c>
      <c r="P76" s="85" t="s">
        <v>121</v>
      </c>
      <c r="Q76" s="85" t="s">
        <v>184</v>
      </c>
      <c r="R76" s="91" t="s">
        <v>109</v>
      </c>
    </row>
    <row r="77" spans="2:20" ht="24" customHeight="1">
      <c r="B77" s="184" t="s">
        <v>25</v>
      </c>
      <c r="C77" s="73" t="s">
        <v>122</v>
      </c>
      <c r="D77" s="49">
        <f>L40</f>
        <v>696</v>
      </c>
      <c r="E77" s="74">
        <f>J40</f>
        <v>504</v>
      </c>
      <c r="F77" s="74">
        <f>K40</f>
        <v>192</v>
      </c>
      <c r="G77" s="75">
        <f>F77/D77</f>
        <v>0.27586206896551724</v>
      </c>
      <c r="H77" s="177">
        <f>I40</f>
        <v>39</v>
      </c>
      <c r="I77" s="44"/>
      <c r="J77" s="86">
        <v>1</v>
      </c>
      <c r="K77" s="87">
        <v>2</v>
      </c>
      <c r="L77" s="87">
        <v>1</v>
      </c>
      <c r="M77" s="87"/>
      <c r="N77" s="87">
        <v>12</v>
      </c>
      <c r="O77" s="87">
        <v>1</v>
      </c>
      <c r="P77" s="87">
        <v>1</v>
      </c>
      <c r="Q77" s="77">
        <v>2</v>
      </c>
      <c r="R77" s="92">
        <f>SUM(K77:Q77)</f>
        <v>19</v>
      </c>
    </row>
    <row r="78" spans="2:20" ht="24" customHeight="1">
      <c r="B78" s="185"/>
      <c r="C78" s="76" t="s">
        <v>123</v>
      </c>
      <c r="D78" s="77">
        <f>L53</f>
        <v>420</v>
      </c>
      <c r="E78" s="74">
        <f>J53</f>
        <v>156</v>
      </c>
      <c r="F78" s="74">
        <f>K53</f>
        <v>264</v>
      </c>
      <c r="G78" s="75">
        <f>F78/D78</f>
        <v>0.62857142857142856</v>
      </c>
      <c r="H78" s="177">
        <f>I53</f>
        <v>25.5</v>
      </c>
      <c r="I78" s="44"/>
      <c r="J78" s="86">
        <v>2</v>
      </c>
      <c r="K78" s="87"/>
      <c r="L78" s="77"/>
      <c r="M78" s="87"/>
      <c r="N78" s="35">
        <v>16</v>
      </c>
      <c r="O78" s="87">
        <v>1</v>
      </c>
      <c r="P78" s="87">
        <v>1</v>
      </c>
      <c r="Q78" s="77">
        <v>2</v>
      </c>
      <c r="R78" s="95">
        <f>SUM(K78:Q78)</f>
        <v>20</v>
      </c>
    </row>
    <row r="79" spans="2:20" ht="24" customHeight="1">
      <c r="B79" s="185"/>
      <c r="C79" s="76" t="s">
        <v>124</v>
      </c>
      <c r="D79" s="78">
        <f>L65</f>
        <v>700</v>
      </c>
      <c r="E79" s="74">
        <f>J65</f>
        <v>244</v>
      </c>
      <c r="F79" s="74">
        <f>K65</f>
        <v>456</v>
      </c>
      <c r="G79" s="75">
        <f>F79/D79</f>
        <v>0.65142857142857147</v>
      </c>
      <c r="H79" s="177">
        <f>I65</f>
        <v>42.5</v>
      </c>
      <c r="I79" s="44"/>
      <c r="J79" s="86">
        <v>3</v>
      </c>
      <c r="K79" s="87"/>
      <c r="L79" s="77"/>
      <c r="M79" s="87"/>
      <c r="N79" s="35">
        <v>16</v>
      </c>
      <c r="O79" s="87">
        <v>1</v>
      </c>
      <c r="P79" s="87">
        <v>1</v>
      </c>
      <c r="Q79" s="77">
        <v>2</v>
      </c>
      <c r="R79" s="95">
        <f>SUM(K79:Q79)</f>
        <v>20</v>
      </c>
      <c r="S79" s="179"/>
    </row>
    <row r="80" spans="2:20" ht="24" customHeight="1">
      <c r="B80" s="186"/>
      <c r="C80" s="76" t="s">
        <v>125</v>
      </c>
      <c r="D80" s="74">
        <f>L69</f>
        <v>540</v>
      </c>
      <c r="E80" s="74">
        <f>J69</f>
        <v>0</v>
      </c>
      <c r="F80" s="74">
        <f>K69</f>
        <v>540</v>
      </c>
      <c r="G80" s="74" t="s">
        <v>126</v>
      </c>
      <c r="H80" s="177">
        <f>I69</f>
        <v>30</v>
      </c>
      <c r="I80" s="44"/>
      <c r="J80" s="86">
        <v>4</v>
      </c>
      <c r="K80" s="87"/>
      <c r="L80" s="77"/>
      <c r="M80" s="35"/>
      <c r="N80" s="35">
        <v>16</v>
      </c>
      <c r="O80" s="87">
        <v>1</v>
      </c>
      <c r="P80" s="87">
        <v>1</v>
      </c>
      <c r="Q80" s="77">
        <v>2</v>
      </c>
      <c r="R80" s="95">
        <f>SUM(K80:Q80)</f>
        <v>20</v>
      </c>
      <c r="S80" s="179"/>
    </row>
    <row r="81" spans="2:18" ht="24" customHeight="1">
      <c r="B81" s="184" t="s">
        <v>88</v>
      </c>
      <c r="C81" s="76" t="s">
        <v>127</v>
      </c>
      <c r="D81" s="74">
        <f>L45</f>
        <v>128</v>
      </c>
      <c r="E81" s="74">
        <f>J45</f>
        <v>128</v>
      </c>
      <c r="F81" s="74" t="s">
        <v>126</v>
      </c>
      <c r="G81" s="74" t="s">
        <v>126</v>
      </c>
      <c r="H81" s="177">
        <f>I45</f>
        <v>8</v>
      </c>
      <c r="I81" s="44"/>
      <c r="J81" s="200">
        <v>5</v>
      </c>
      <c r="K81" s="87"/>
      <c r="L81" s="77"/>
      <c r="M81" s="87">
        <v>5</v>
      </c>
      <c r="N81" s="87"/>
      <c r="O81" s="87"/>
      <c r="P81" s="87"/>
      <c r="Q81" s="77"/>
      <c r="R81" s="201">
        <v>20</v>
      </c>
    </row>
    <row r="82" spans="2:18" ht="24" customHeight="1">
      <c r="B82" s="186"/>
      <c r="C82" s="76" t="s">
        <v>128</v>
      </c>
      <c r="D82" s="78">
        <f>L72</f>
        <v>104</v>
      </c>
      <c r="E82" s="74">
        <f>J72</f>
        <v>54</v>
      </c>
      <c r="F82" s="74">
        <f>K72</f>
        <v>50</v>
      </c>
      <c r="G82" s="75">
        <f>F82/D82</f>
        <v>0.48076923076923078</v>
      </c>
      <c r="H82" s="177">
        <f>I72</f>
        <v>6.5</v>
      </c>
      <c r="I82" s="44"/>
      <c r="J82" s="200"/>
      <c r="K82" s="87"/>
      <c r="L82" s="77"/>
      <c r="M82" s="87">
        <v>15</v>
      </c>
      <c r="N82" s="87"/>
      <c r="O82" s="87"/>
      <c r="P82" s="87"/>
      <c r="Q82" s="77"/>
      <c r="R82" s="201"/>
    </row>
    <row r="83" spans="2:18" ht="24" customHeight="1">
      <c r="B83" s="198" t="s">
        <v>129</v>
      </c>
      <c r="C83" s="199"/>
      <c r="D83" s="79">
        <f>SUM(D77:D82)</f>
        <v>2588</v>
      </c>
      <c r="E83" s="79">
        <f>SUM(E77:E82)</f>
        <v>1086</v>
      </c>
      <c r="F83" s="79">
        <f>SUM(F77:F82)</f>
        <v>1502</v>
      </c>
      <c r="G83" s="80">
        <f>F83/D83</f>
        <v>0.58037094281298296</v>
      </c>
      <c r="H83" s="178">
        <f>SUM(H77:H82)</f>
        <v>151.5</v>
      </c>
      <c r="I83" s="44"/>
      <c r="J83" s="200">
        <v>6</v>
      </c>
      <c r="K83" s="88"/>
      <c r="L83" s="77"/>
      <c r="M83" s="87">
        <v>10</v>
      </c>
      <c r="N83" s="87"/>
      <c r="O83" s="87"/>
      <c r="P83" s="87"/>
      <c r="Q83" s="77"/>
      <c r="R83" s="201">
        <v>15</v>
      </c>
    </row>
    <row r="84" spans="2:18" ht="16.95" customHeight="1">
      <c r="B84" s="20"/>
      <c r="C84" s="81" t="s">
        <v>130</v>
      </c>
      <c r="D84" s="82">
        <f>(D77+D81)/D83</f>
        <v>0.31839258114374036</v>
      </c>
      <c r="E84" s="21"/>
      <c r="F84" s="21"/>
      <c r="G84" s="21"/>
      <c r="H84" s="21"/>
      <c r="I84" s="44"/>
      <c r="J84" s="200"/>
      <c r="K84" s="88"/>
      <c r="L84" s="77"/>
      <c r="M84" s="87">
        <v>5</v>
      </c>
      <c r="N84" s="87"/>
      <c r="O84" s="87"/>
      <c r="P84" s="87"/>
      <c r="Q84" s="77"/>
      <c r="R84" s="201"/>
    </row>
    <row r="85" spans="2:18" ht="16.95" customHeight="1">
      <c r="B85" s="20"/>
      <c r="C85" s="81" t="s">
        <v>131</v>
      </c>
      <c r="D85" s="82">
        <f>(D81+D82)/D83</f>
        <v>8.964451313755796E-2</v>
      </c>
      <c r="E85" s="21"/>
      <c r="F85" s="21"/>
      <c r="G85" s="21"/>
      <c r="H85" s="21"/>
      <c r="I85" s="44"/>
      <c r="J85" s="89" t="s">
        <v>129</v>
      </c>
      <c r="K85" s="90">
        <f>SUM(K77:K83)</f>
        <v>2</v>
      </c>
      <c r="L85" s="90">
        <f>SUM(L77:L83)</f>
        <v>1</v>
      </c>
      <c r="M85" s="90">
        <f>SUM(M77:M84)</f>
        <v>35</v>
      </c>
      <c r="N85" s="90">
        <f>SUM(N77:N83)</f>
        <v>60</v>
      </c>
      <c r="O85" s="90">
        <f>SUM(O77:O83)</f>
        <v>4</v>
      </c>
      <c r="P85" s="90">
        <f>SUM(P77:P83)</f>
        <v>4</v>
      </c>
      <c r="Q85" s="93"/>
      <c r="R85" s="94">
        <f>SUM(K85:Q85)</f>
        <v>106</v>
      </c>
    </row>
    <row r="86" spans="2:18" ht="40.950000000000003" customHeight="1">
      <c r="B86" s="181" t="s">
        <v>132</v>
      </c>
      <c r="C86" s="181"/>
      <c r="D86" s="181"/>
      <c r="E86" s="181"/>
      <c r="F86" s="181"/>
      <c r="G86" s="181"/>
      <c r="H86" s="181"/>
      <c r="I86" s="22"/>
      <c r="J86" s="20"/>
      <c r="K86" s="21"/>
      <c r="L86" s="44"/>
      <c r="M86" s="21"/>
      <c r="N86" s="21"/>
      <c r="O86" s="21"/>
      <c r="P86" s="21"/>
    </row>
    <row r="87" spans="2:18" ht="43.05" customHeight="1"/>
    <row r="88" spans="2:18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1:J82"/>
    <mergeCell ref="J83:J84"/>
    <mergeCell ref="R81:R82"/>
    <mergeCell ref="R83:R84"/>
    <mergeCell ref="B45:H45"/>
    <mergeCell ref="B53:H53"/>
    <mergeCell ref="B65:H65"/>
    <mergeCell ref="B69:H69"/>
    <mergeCell ref="B72:H72"/>
    <mergeCell ref="S70:S71"/>
    <mergeCell ref="B86:H86"/>
    <mergeCell ref="B14:B15"/>
    <mergeCell ref="B77:B80"/>
    <mergeCell ref="B81:B82"/>
    <mergeCell ref="C14:C15"/>
    <mergeCell ref="D14:D15"/>
    <mergeCell ref="E14:E15"/>
    <mergeCell ref="F14:F15"/>
    <mergeCell ref="G14:G15"/>
    <mergeCell ref="H14:H15"/>
    <mergeCell ref="B73:H73"/>
    <mergeCell ref="B75:H75"/>
    <mergeCell ref="J75:R75"/>
    <mergeCell ref="B76:C76"/>
    <mergeCell ref="B83:C83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sch</cp:lastModifiedBy>
  <cp:lastPrinted>2024-06-27T09:58:32Z</cp:lastPrinted>
  <dcterms:created xsi:type="dcterms:W3CDTF">2021-05-06T00:38:00Z</dcterms:created>
  <dcterms:modified xsi:type="dcterms:W3CDTF">2024-08-25T15:03:03Z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