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/>
  <mc:AlternateContent xmlns:mc="http://schemas.openxmlformats.org/markup-compatibility/2006">
    <mc:Choice Requires="x15">
      <x15ac:absPath xmlns:x15ac="http://schemas.microsoft.com/office/spreadsheetml/2010/11/ac" url="D:\张宁\教学文件\专业带头人\2022 人才培养方案\2022 最终\"/>
    </mc:Choice>
  </mc:AlternateContent>
  <xr:revisionPtr revIDLastSave="0" documentId="13_ncr:1_{820802C5-B8E2-45FA-80AE-30F0ABE9EEF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6" i="1" l="1"/>
  <c r="D96" i="1"/>
  <c r="C96" i="1"/>
  <c r="K81" i="1"/>
  <c r="L81" i="1"/>
  <c r="M81" i="1"/>
  <c r="N81" i="1"/>
  <c r="J81" i="1"/>
  <c r="G97" i="1"/>
  <c r="G96" i="1"/>
  <c r="D94" i="1"/>
  <c r="E94" i="1"/>
  <c r="C95" i="1"/>
  <c r="K57" i="1"/>
  <c r="L57" i="1"/>
  <c r="M57" i="1"/>
  <c r="N57" i="1"/>
  <c r="J57" i="1"/>
  <c r="L102" i="1" l="1"/>
  <c r="K102" i="1"/>
  <c r="J102" i="1"/>
  <c r="I102" i="1"/>
  <c r="G101" i="1"/>
  <c r="G100" i="1"/>
  <c r="E98" i="1"/>
  <c r="L86" i="1"/>
  <c r="N86" i="1" s="1"/>
  <c r="L85" i="1"/>
  <c r="N85" i="1" s="1"/>
  <c r="L84" i="1"/>
  <c r="N84" i="1" s="1"/>
  <c r="L83" i="1"/>
  <c r="N83" i="1" s="1"/>
  <c r="L82" i="1"/>
  <c r="N82" i="1" s="1"/>
  <c r="L80" i="1"/>
  <c r="N80" i="1" s="1"/>
  <c r="L72" i="1"/>
  <c r="N72" i="1" s="1"/>
  <c r="N71" i="1"/>
  <c r="M71" i="1"/>
  <c r="L71" i="1"/>
  <c r="K71" i="1"/>
  <c r="J71" i="1"/>
  <c r="L69" i="1"/>
  <c r="N69" i="1" s="1"/>
  <c r="M63" i="1"/>
  <c r="L63" i="1"/>
  <c r="K63" i="1"/>
  <c r="J63" i="1"/>
  <c r="N61" i="1"/>
  <c r="N60" i="1"/>
  <c r="L59" i="1"/>
  <c r="N59" i="1" s="1"/>
  <c r="D95" i="1"/>
  <c r="L56" i="1"/>
  <c r="N56" i="1" s="1"/>
  <c r="L55" i="1"/>
  <c r="N55" i="1" s="1"/>
  <c r="L54" i="1"/>
  <c r="N54" i="1" s="1"/>
  <c r="J47" i="1"/>
  <c r="N45" i="1"/>
  <c r="N44" i="1"/>
  <c r="N43" i="1"/>
  <c r="N39" i="1"/>
  <c r="M39" i="1"/>
  <c r="L39" i="1"/>
  <c r="E95" i="1" s="1"/>
  <c r="K39" i="1"/>
  <c r="J39" i="1"/>
  <c r="M36" i="1"/>
  <c r="K36" i="1"/>
  <c r="N35" i="1"/>
  <c r="N34" i="1"/>
  <c r="N32" i="1"/>
  <c r="N30" i="1"/>
  <c r="L30" i="1"/>
  <c r="N29" i="1"/>
  <c r="N24" i="1"/>
  <c r="M24" i="1"/>
  <c r="L24" i="1"/>
  <c r="K24" i="1"/>
  <c r="J24" i="1"/>
  <c r="M21" i="1"/>
  <c r="L21" i="1"/>
  <c r="K21" i="1"/>
  <c r="G94" i="1" s="1"/>
  <c r="N20" i="1"/>
  <c r="N17" i="1"/>
  <c r="N16" i="1"/>
  <c r="N15" i="1"/>
  <c r="N14" i="1"/>
  <c r="N13" i="1"/>
  <c r="N12" i="1"/>
  <c r="N63" i="1" l="1"/>
  <c r="G95" i="1"/>
  <c r="G102" i="1" s="1"/>
  <c r="N36" i="1"/>
  <c r="N21" i="1"/>
  <c r="C94" i="1" s="1"/>
  <c r="E102" i="1"/>
  <c r="C97" i="1"/>
  <c r="D102" i="1"/>
  <c r="C102" i="1" l="1"/>
  <c r="F94" i="1" l="1"/>
  <c r="F98" i="1"/>
  <c r="F96" i="1"/>
  <c r="F95" i="1"/>
  <c r="F10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DLL</author>
  </authors>
  <commentList>
    <comment ref="C8" authorId="0" shapeId="0" xr:uid="{00000000-0006-0000-0000-000001000000}">
      <text>
        <r>
          <rPr>
            <b/>
            <sz val="9"/>
            <rFont val="宋体"/>
            <charset val="134"/>
          </rPr>
          <t>DLL:</t>
        </r>
        <r>
          <rPr>
            <sz val="9"/>
            <rFont val="宋体"/>
            <charset val="134"/>
          </rPr>
          <t xml:space="preserve">
同一门课程安排在两个学期上的，课程名称以***1、***2区分体现</t>
        </r>
      </text>
    </comment>
    <comment ref="F8" authorId="0" shapeId="0" xr:uid="{00000000-0006-0000-0000-000002000000}">
      <text>
        <r>
          <rPr>
            <b/>
            <sz val="9"/>
            <rFont val="宋体"/>
            <charset val="134"/>
          </rPr>
          <t>DLL:</t>
        </r>
        <r>
          <rPr>
            <sz val="9"/>
            <rFont val="宋体"/>
            <charset val="134"/>
          </rPr>
          <t xml:space="preserve">
分A类（纯理论课）、B类（（理论+实践）课）、C类（纯实践课）</t>
        </r>
      </text>
    </comment>
  </commentList>
</comments>
</file>

<file path=xl/sharedStrings.xml><?xml version="1.0" encoding="utf-8"?>
<sst xmlns="http://schemas.openxmlformats.org/spreadsheetml/2006/main" count="587" uniqueCount="213">
  <si>
    <t xml:space="preserve">招生对象：3+2分段培养 </t>
  </si>
  <si>
    <t>学制：三年</t>
  </si>
  <si>
    <r>
      <rPr>
        <sz val="9"/>
        <color theme="1"/>
        <rFont val="宋体"/>
        <charset val="134"/>
      </rPr>
      <t>制订日期：</t>
    </r>
    <r>
      <rPr>
        <sz val="9"/>
        <rFont val="宋体"/>
        <charset val="134"/>
      </rPr>
      <t>2022年5月</t>
    </r>
  </si>
  <si>
    <t>序号</t>
  </si>
  <si>
    <t>课程代码</t>
  </si>
  <si>
    <r>
      <rPr>
        <b/>
        <sz val="10"/>
        <rFont val="宋体"/>
        <charset val="134"/>
      </rPr>
      <t>课程名称</t>
    </r>
    <r>
      <rPr>
        <b/>
        <vertAlign val="superscript"/>
        <sz val="10"/>
        <rFont val="宋体"/>
        <charset val="134"/>
      </rPr>
      <t>1</t>
    </r>
  </si>
  <si>
    <r>
      <rPr>
        <b/>
        <sz val="10"/>
        <rFont val="宋体"/>
        <charset val="134"/>
      </rPr>
      <t>课程性质</t>
    </r>
    <r>
      <rPr>
        <b/>
        <vertAlign val="superscript"/>
        <sz val="10"/>
        <rFont val="宋体"/>
        <charset val="134"/>
      </rPr>
      <t>2</t>
    </r>
  </si>
  <si>
    <r>
      <rPr>
        <b/>
        <sz val="10"/>
        <rFont val="宋体"/>
        <charset val="134"/>
      </rPr>
      <t>课程类别</t>
    </r>
    <r>
      <rPr>
        <b/>
        <vertAlign val="superscript"/>
        <sz val="10"/>
        <rFont val="宋体"/>
        <charset val="134"/>
      </rPr>
      <t>3</t>
    </r>
  </si>
  <si>
    <r>
      <rPr>
        <b/>
        <sz val="10"/>
        <rFont val="宋体"/>
        <charset val="134"/>
      </rPr>
      <t>课程
类型</t>
    </r>
    <r>
      <rPr>
        <b/>
        <vertAlign val="superscript"/>
        <sz val="10"/>
        <rFont val="宋体"/>
        <charset val="134"/>
      </rPr>
      <t>4</t>
    </r>
  </si>
  <si>
    <t>开课
学期</t>
  </si>
  <si>
    <t>开课学院</t>
  </si>
  <si>
    <t>考核方式</t>
  </si>
  <si>
    <t>周学时</t>
  </si>
  <si>
    <t>学分</t>
  </si>
  <si>
    <t>实践学时数</t>
  </si>
  <si>
    <t>理论学
时数</t>
  </si>
  <si>
    <t>总学时</t>
  </si>
  <si>
    <t>01</t>
  </si>
  <si>
    <t>0900130</t>
  </si>
  <si>
    <t>◆职业规划与方法能力</t>
  </si>
  <si>
    <t>选修课</t>
  </si>
  <si>
    <t>公共基础课</t>
  </si>
  <si>
    <t>B</t>
  </si>
  <si>
    <t>1</t>
  </si>
  <si>
    <t>马克思主义学院</t>
  </si>
  <si>
    <t>考查</t>
  </si>
  <si>
    <t>02</t>
  </si>
  <si>
    <t>090002</t>
  </si>
  <si>
    <t>英语强化训练</t>
  </si>
  <si>
    <t>必修课</t>
  </si>
  <si>
    <t>C</t>
  </si>
  <si>
    <t>基础部</t>
  </si>
  <si>
    <t>+1</t>
  </si>
  <si>
    <t>03</t>
  </si>
  <si>
    <t>090003</t>
  </si>
  <si>
    <t>高等数学1</t>
  </si>
  <si>
    <t>A</t>
  </si>
  <si>
    <t>考试</t>
  </si>
  <si>
    <t>04</t>
  </si>
  <si>
    <t>090001</t>
  </si>
  <si>
    <t>大学英语1</t>
  </si>
  <si>
    <t>05</t>
  </si>
  <si>
    <t>1000004</t>
  </si>
  <si>
    <t>体育1</t>
  </si>
  <si>
    <t>体育工作部</t>
  </si>
  <si>
    <t>06</t>
  </si>
  <si>
    <t>1200001</t>
  </si>
  <si>
    <t>入学教育</t>
  </si>
  <si>
    <t>学工处</t>
  </si>
  <si>
    <t>07</t>
  </si>
  <si>
    <t>1100012</t>
  </si>
  <si>
    <t>思想道德与法治</t>
  </si>
  <si>
    <t>08</t>
  </si>
  <si>
    <t>09</t>
  </si>
  <si>
    <t>1800016</t>
  </si>
  <si>
    <t>创意创新训练</t>
  </si>
  <si>
    <t>创新创业学院</t>
  </si>
  <si>
    <t>10</t>
  </si>
  <si>
    <t>1300001</t>
  </si>
  <si>
    <t>大学生心理健康教育</t>
  </si>
  <si>
    <t>11</t>
  </si>
  <si>
    <t>1300003</t>
  </si>
  <si>
    <t>大学生职业生涯规划</t>
  </si>
  <si>
    <t>12</t>
  </si>
  <si>
    <t>0900131</t>
  </si>
  <si>
    <t>劳动通识教育</t>
  </si>
  <si>
    <t>0</t>
  </si>
  <si>
    <t>公共基础课合计（第1学期）</t>
  </si>
  <si>
    <t>专业基础课</t>
  </si>
  <si>
    <t>材料工程学院</t>
  </si>
  <si>
    <t>专业基础课合计（第1学期）</t>
  </si>
  <si>
    <t>专业核心课合计（第1学期）</t>
  </si>
  <si>
    <t>专业实践课合计（第1学期）</t>
  </si>
  <si>
    <t>◆职业礼仪与社会能力</t>
  </si>
  <si>
    <t>2</t>
  </si>
  <si>
    <t>0400529</t>
  </si>
  <si>
    <t>信息技术实训</t>
  </si>
  <si>
    <t>+2</t>
  </si>
  <si>
    <t>090005</t>
  </si>
  <si>
    <t>高等数学2</t>
  </si>
  <si>
    <t>1200003</t>
  </si>
  <si>
    <t>军训</t>
  </si>
  <si>
    <t>人武部</t>
  </si>
  <si>
    <t>090004</t>
  </si>
  <si>
    <t>大学英语2</t>
  </si>
  <si>
    <t>1100014</t>
  </si>
  <si>
    <t>毛泽东思想和中国特色社会主义理论体系概论</t>
  </si>
  <si>
    <t>1800002</t>
  </si>
  <si>
    <t>创业之旅</t>
  </si>
  <si>
    <t>1000005</t>
  </si>
  <si>
    <t>体育2</t>
  </si>
  <si>
    <t>公共基础课合计（第2学期）</t>
  </si>
  <si>
    <t>专业基础课合计（第2学期）</t>
  </si>
  <si>
    <t>专业核心课合计（第2学期）</t>
  </si>
  <si>
    <t>专业实践课合计（第3学期）</t>
  </si>
  <si>
    <t>090006</t>
  </si>
  <si>
    <t>高等数学3</t>
  </si>
  <si>
    <t>1000006</t>
  </si>
  <si>
    <t>体育3</t>
  </si>
  <si>
    <t>1400001</t>
  </si>
  <si>
    <t>军事理论</t>
  </si>
  <si>
    <t>1100027</t>
  </si>
  <si>
    <t>毛泽东思想和中国特色社会主义理论体系概论实践</t>
  </si>
  <si>
    <t>公共基础课合计（第3学期）</t>
  </si>
  <si>
    <t>智能控制学院</t>
  </si>
  <si>
    <t>专业实践课</t>
  </si>
  <si>
    <t>专业基础课合计（第3学期）</t>
  </si>
  <si>
    <t>专业核心课合计（第3学期）</t>
  </si>
  <si>
    <t>+4</t>
  </si>
  <si>
    <t>1800004</t>
  </si>
  <si>
    <t>就业指导</t>
  </si>
  <si>
    <t>1000007</t>
  </si>
  <si>
    <t>体育4</t>
  </si>
  <si>
    <t>1100026</t>
  </si>
  <si>
    <t>公共基础课合计（第4学期）</t>
  </si>
  <si>
    <t>高分子物理</t>
  </si>
  <si>
    <t>高分子材料</t>
  </si>
  <si>
    <t>专业核心课</t>
  </si>
  <si>
    <t>高分子材料分析与测试</t>
  </si>
  <si>
    <t>高分子材料智能制造工艺</t>
  </si>
  <si>
    <t>高分子材料助剂</t>
  </si>
  <si>
    <t>职业技能实训</t>
  </si>
  <si>
    <t>专业基础课合计（第4学期）</t>
  </si>
  <si>
    <t>专业核心课合计（第4学期）</t>
  </si>
  <si>
    <t>专业实践课合计（第4学期）</t>
  </si>
  <si>
    <t>5</t>
  </si>
  <si>
    <t>专业选修课</t>
  </si>
  <si>
    <t>专业核心课合计（第5学期）</t>
  </si>
  <si>
    <t>专业实践课合计（第5学期）</t>
  </si>
  <si>
    <t>6</t>
  </si>
  <si>
    <t>转段课程操作实训</t>
  </si>
  <si>
    <t>+11</t>
  </si>
  <si>
    <t>专业实践课合计（第6学期）</t>
  </si>
  <si>
    <t>公共选修课</t>
  </si>
  <si>
    <t>2\3\4</t>
  </si>
  <si>
    <t>教务处</t>
  </si>
  <si>
    <t>专业拓展课</t>
  </si>
  <si>
    <t>3\4</t>
  </si>
  <si>
    <t>**学院</t>
  </si>
  <si>
    <t>素质拓展</t>
  </si>
  <si>
    <t>学时学分分配表</t>
  </si>
  <si>
    <t>教学环节安排表</t>
  </si>
  <si>
    <t>课程模块</t>
  </si>
  <si>
    <t>理论学时</t>
  </si>
  <si>
    <t>实践学时</t>
  </si>
  <si>
    <t>实践学时占总学时的比例</t>
  </si>
  <si>
    <t>学期</t>
  </si>
  <si>
    <t>军训（入学教育）</t>
  </si>
  <si>
    <t>实践专用周</t>
  </si>
  <si>
    <t>理论教学周</t>
  </si>
  <si>
    <t>考试周</t>
  </si>
  <si>
    <t>机动、放假</t>
  </si>
  <si>
    <t>合计</t>
  </si>
  <si>
    <t>公共基础课程</t>
  </si>
  <si>
    <t>专业基础课程</t>
  </si>
  <si>
    <t>专业核心课程</t>
  </si>
  <si>
    <t>公共选修课程</t>
  </si>
  <si>
    <t>公共限选课</t>
  </si>
  <si>
    <t>专业选修课
(专业拓展课）</t>
  </si>
  <si>
    <t>/</t>
  </si>
  <si>
    <t>总计</t>
  </si>
  <si>
    <t>形势与政策1</t>
    <phoneticPr fontId="19" type="noConversion"/>
  </si>
  <si>
    <t>形势与政策2</t>
    <phoneticPr fontId="19" type="noConversion"/>
  </si>
  <si>
    <t>形势与政策3</t>
    <phoneticPr fontId="19" type="noConversion"/>
  </si>
  <si>
    <t>形势与政策4</t>
    <phoneticPr fontId="19" type="noConversion"/>
  </si>
  <si>
    <t>二级学院名称：材料工程学院</t>
    <phoneticPr fontId="19" type="noConversion"/>
  </si>
  <si>
    <t>轨道交通学院</t>
  </si>
  <si>
    <t>01</t>
    <phoneticPr fontId="19" type="noConversion"/>
  </si>
  <si>
    <t>02</t>
    <phoneticPr fontId="19" type="noConversion"/>
  </si>
  <si>
    <t>无机化学</t>
    <phoneticPr fontId="19" type="noConversion"/>
  </si>
  <si>
    <t>010056</t>
  </si>
  <si>
    <t>工程制图与CAD</t>
    <phoneticPr fontId="19" type="noConversion"/>
  </si>
  <si>
    <t>010058</t>
  </si>
  <si>
    <t>有机化学</t>
    <phoneticPr fontId="19" type="noConversion"/>
  </si>
  <si>
    <t>0100393</t>
  </si>
  <si>
    <t>分析化学</t>
    <phoneticPr fontId="19" type="noConversion"/>
  </si>
  <si>
    <t>0100165</t>
  </si>
  <si>
    <t>机械基础</t>
    <phoneticPr fontId="19" type="noConversion"/>
  </si>
  <si>
    <t>0600152</t>
  </si>
  <si>
    <t>文献信息检索</t>
    <phoneticPr fontId="19" type="noConversion"/>
  </si>
  <si>
    <t>0100389</t>
  </si>
  <si>
    <t>物理化学</t>
    <phoneticPr fontId="19" type="noConversion"/>
  </si>
  <si>
    <t>0100203</t>
  </si>
  <si>
    <t>机电控制基础</t>
    <phoneticPr fontId="19" type="noConversion"/>
  </si>
  <si>
    <t>0300163</t>
  </si>
  <si>
    <r>
      <rPr>
        <sz val="9"/>
        <color rgb="FF000000"/>
        <rFont val="宋体"/>
        <charset val="134"/>
        <scheme val="minor"/>
      </rPr>
      <t>专业</t>
    </r>
    <r>
      <rPr>
        <sz val="9"/>
        <color rgb="FF000000"/>
        <rFont val="宋体"/>
        <charset val="134"/>
      </rPr>
      <t>英语</t>
    </r>
    <phoneticPr fontId="19" type="noConversion"/>
  </si>
  <si>
    <t>0100395</t>
  </si>
  <si>
    <t>高分子化学</t>
    <phoneticPr fontId="19" type="noConversion"/>
  </si>
  <si>
    <t>0100117</t>
  </si>
  <si>
    <t>高分子化学实验</t>
    <phoneticPr fontId="19" type="noConversion"/>
  </si>
  <si>
    <t>0100073_1</t>
  </si>
  <si>
    <t>有机化学实验</t>
    <phoneticPr fontId="19" type="noConversion"/>
  </si>
  <si>
    <t>无机与分析化学实验</t>
    <phoneticPr fontId="19" type="noConversion"/>
  </si>
  <si>
    <t>高分子材料智能制造</t>
    <phoneticPr fontId="19" type="noConversion"/>
  </si>
  <si>
    <t>010037</t>
  </si>
  <si>
    <t>高分子材料智能成型</t>
    <phoneticPr fontId="19" type="noConversion"/>
  </si>
  <si>
    <t>010038</t>
  </si>
  <si>
    <t>高分子材料3D打印</t>
    <phoneticPr fontId="19" type="noConversion"/>
  </si>
  <si>
    <t>010043</t>
  </si>
  <si>
    <t>高分子产品与模具数字化设计</t>
    <phoneticPr fontId="19" type="noConversion"/>
  </si>
  <si>
    <t>010033</t>
  </si>
  <si>
    <t>高分子材料智能制造管理</t>
    <phoneticPr fontId="19" type="noConversion"/>
  </si>
  <si>
    <t>010040</t>
  </si>
  <si>
    <t>高分子材料改性</t>
    <phoneticPr fontId="19" type="noConversion"/>
  </si>
  <si>
    <t>010041</t>
  </si>
  <si>
    <t>高分子材料配色</t>
    <phoneticPr fontId="19" type="noConversion"/>
  </si>
  <si>
    <t>0100097</t>
  </si>
  <si>
    <t>毕业设计</t>
    <phoneticPr fontId="19" type="noConversion"/>
  </si>
  <si>
    <t>0100002</t>
  </si>
  <si>
    <t>无机与分析化学强化周</t>
    <phoneticPr fontId="19" type="noConversion"/>
  </si>
  <si>
    <t>有机化学强化周</t>
    <phoneticPr fontId="19" type="noConversion"/>
  </si>
  <si>
    <t>顶岗实习</t>
    <phoneticPr fontId="19" type="noConversion"/>
  </si>
  <si>
    <t>2022级  高分子材料智能制造技术专业（3+2） 教学进程表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</si>
</sst>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_);[Red]\(0\)"/>
    <numFmt numFmtId="177" formatCode="0.0_);[Red]\(0.0\)"/>
    <numFmt numFmtId="178" formatCode="0_ "/>
    <numFmt numFmtId="179" formatCode="0.0_ "/>
  </numFmts>
  <fonts count="28" x14ac:knownFonts="1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9"/>
      <color theme="1"/>
      <name val="宋体"/>
      <charset val="134"/>
    </font>
    <font>
      <sz val="11"/>
      <color theme="1"/>
      <name val="宋体"/>
      <charset val="134"/>
    </font>
    <font>
      <sz val="10"/>
      <color theme="1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8"/>
      <name val="宋体"/>
      <charset val="134"/>
    </font>
    <font>
      <sz val="10"/>
      <color rgb="FFFF0000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11"/>
      <color rgb="FFFF0000"/>
      <name val="宋体"/>
      <charset val="134"/>
      <scheme val="minor"/>
    </font>
    <font>
      <b/>
      <sz val="11"/>
      <name val="宋体"/>
      <charset val="134"/>
    </font>
    <font>
      <b/>
      <sz val="10"/>
      <color theme="1"/>
      <name val="宋体"/>
      <charset val="134"/>
    </font>
    <font>
      <sz val="11"/>
      <color theme="1"/>
      <name val="宋体"/>
      <charset val="134"/>
      <scheme val="minor"/>
    </font>
    <font>
      <b/>
      <vertAlign val="superscript"/>
      <sz val="10"/>
      <name val="宋体"/>
      <charset val="134"/>
    </font>
    <font>
      <sz val="9"/>
      <color rgb="FF000000"/>
      <name val="宋体"/>
      <charset val="134"/>
      <scheme val="minor"/>
    </font>
    <font>
      <sz val="9"/>
      <color rgb="FF000000"/>
      <name val="宋体"/>
      <charset val="134"/>
    </font>
    <font>
      <sz val="9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9"/>
      <color theme="1"/>
      <name val="宋体"/>
      <family val="3"/>
      <charset val="134"/>
    </font>
    <font>
      <b/>
      <sz val="10"/>
      <name val="宋体"/>
      <family val="3"/>
      <charset val="134"/>
    </font>
    <font>
      <sz val="9"/>
      <name val="宋体"/>
      <family val="3"/>
      <charset val="134"/>
    </font>
    <font>
      <sz val="10"/>
      <color theme="1"/>
      <name val="宋体"/>
      <family val="3"/>
      <charset val="134"/>
    </font>
    <font>
      <sz val="9"/>
      <color rgb="FF000000"/>
      <name val="宋体"/>
      <family val="3"/>
      <charset val="134"/>
    </font>
    <font>
      <sz val="10"/>
      <color rgb="FFFF0000"/>
      <name val="宋体"/>
      <family val="3"/>
      <charset val="134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3">
    <xf numFmtId="0" fontId="0" fillId="0" borderId="0">
      <alignment vertical="center"/>
    </xf>
    <xf numFmtId="9" fontId="15" fillId="0" borderId="0" applyFont="0" applyFill="0" applyBorder="0" applyAlignment="0" applyProtection="0">
      <alignment vertical="center"/>
    </xf>
    <xf numFmtId="0" fontId="15" fillId="0" borderId="0">
      <alignment vertical="center"/>
    </xf>
  </cellStyleXfs>
  <cellXfs count="18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15" fillId="0" borderId="0" xfId="2" applyNumberFormat="1" applyAlignment="1">
      <alignment horizontal="center" vertical="center"/>
    </xf>
    <xf numFmtId="0" fontId="15" fillId="0" borderId="0" xfId="2" applyAlignment="1">
      <alignment horizontal="center" vertical="center"/>
    </xf>
    <xf numFmtId="0" fontId="2" fillId="0" borderId="0" xfId="2" applyFont="1" applyAlignment="1">
      <alignment horizontal="left" vertical="top"/>
    </xf>
    <xf numFmtId="0" fontId="2" fillId="0" borderId="0" xfId="2" applyFont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2" fillId="0" borderId="0" xfId="2" applyFont="1" applyAlignment="1">
      <alignment horizontal="left" vertical="center"/>
    </xf>
    <xf numFmtId="49" fontId="4" fillId="0" borderId="0" xfId="2" applyNumberFormat="1" applyFont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4" fillId="0" borderId="0" xfId="2" applyFont="1" applyAlignment="1">
      <alignment horizontal="center" vertical="center" wrapText="1"/>
    </xf>
    <xf numFmtId="49" fontId="5" fillId="0" borderId="1" xfId="2" applyNumberFormat="1" applyFont="1" applyBorder="1" applyAlignment="1">
      <alignment horizontal="center" vertical="center" wrapText="1"/>
    </xf>
    <xf numFmtId="49" fontId="5" fillId="0" borderId="2" xfId="2" applyNumberFormat="1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 wrapText="1"/>
    </xf>
    <xf numFmtId="49" fontId="6" fillId="0" borderId="3" xfId="2" applyNumberFormat="1" applyFont="1" applyBorder="1" applyAlignment="1">
      <alignment horizontal="center" vertical="center" wrapText="1"/>
    </xf>
    <xf numFmtId="49" fontId="6" fillId="0" borderId="4" xfId="2" applyNumberFormat="1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/>
    </xf>
    <xf numFmtId="49" fontId="6" fillId="0" borderId="4" xfId="2" applyNumberFormat="1" applyFont="1" applyBorder="1" applyAlignment="1">
      <alignment horizontal="center" vertical="center"/>
    </xf>
    <xf numFmtId="0" fontId="6" fillId="2" borderId="4" xfId="2" applyFont="1" applyFill="1" applyBorder="1" applyAlignment="1">
      <alignment horizontal="center" vertical="center" wrapText="1"/>
    </xf>
    <xf numFmtId="49" fontId="5" fillId="0" borderId="4" xfId="2" applyNumberFormat="1" applyFont="1" applyBorder="1" applyAlignment="1">
      <alignment horizontal="center" vertical="center" wrapText="1"/>
    </xf>
    <xf numFmtId="0" fontId="6" fillId="0" borderId="5" xfId="2" applyFont="1" applyBorder="1" applyAlignment="1">
      <alignment horizontal="center" vertical="center"/>
    </xf>
    <xf numFmtId="0" fontId="6" fillId="0" borderId="5" xfId="2" applyFont="1" applyBorder="1" applyAlignment="1">
      <alignment horizontal="center" vertical="center" wrapText="1"/>
    </xf>
    <xf numFmtId="176" fontId="6" fillId="0" borderId="4" xfId="2" applyNumberFormat="1" applyFont="1" applyBorder="1" applyAlignment="1">
      <alignment horizontal="center" vertical="center"/>
    </xf>
    <xf numFmtId="49" fontId="7" fillId="0" borderId="4" xfId="2" applyNumberFormat="1" applyFont="1" applyBorder="1" applyAlignment="1">
      <alignment horizontal="center" vertical="center"/>
    </xf>
    <xf numFmtId="0" fontId="7" fillId="0" borderId="4" xfId="2" applyFont="1" applyBorder="1" applyAlignment="1">
      <alignment horizontal="center" vertical="center" wrapText="1"/>
    </xf>
    <xf numFmtId="49" fontId="7" fillId="0" borderId="4" xfId="2" applyNumberFormat="1" applyFont="1" applyBorder="1" applyAlignment="1">
      <alignment horizontal="center" vertical="center" wrapText="1"/>
    </xf>
    <xf numFmtId="49" fontId="6" fillId="0" borderId="3" xfId="2" applyNumberFormat="1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 wrapText="1"/>
    </xf>
    <xf numFmtId="49" fontId="7" fillId="0" borderId="3" xfId="2" applyNumberFormat="1" applyFont="1" applyBorder="1" applyAlignment="1">
      <alignment horizontal="center" vertical="center"/>
    </xf>
    <xf numFmtId="0" fontId="6" fillId="0" borderId="10" xfId="2" applyFont="1" applyBorder="1" applyAlignment="1">
      <alignment horizontal="center" vertical="center" wrapText="1"/>
    </xf>
    <xf numFmtId="0" fontId="9" fillId="0" borderId="5" xfId="2" applyFont="1" applyBorder="1" applyAlignment="1">
      <alignment horizontal="center" vertical="center" wrapText="1"/>
    </xf>
    <xf numFmtId="0" fontId="6" fillId="0" borderId="10" xfId="2" applyFont="1" applyBorder="1" applyAlignment="1">
      <alignment horizontal="center" vertical="center"/>
    </xf>
    <xf numFmtId="49" fontId="6" fillId="0" borderId="11" xfId="2" applyNumberFormat="1" applyFont="1" applyBorder="1" applyAlignment="1">
      <alignment horizontal="center" vertical="center" wrapText="1"/>
    </xf>
    <xf numFmtId="49" fontId="6" fillId="0" borderId="5" xfId="2" applyNumberFormat="1" applyFont="1" applyBorder="1" applyAlignment="1">
      <alignment horizontal="center" vertical="center" wrapText="1"/>
    </xf>
    <xf numFmtId="49" fontId="6" fillId="0" borderId="5" xfId="2" applyNumberFormat="1" applyFont="1" applyBorder="1" applyAlignment="1">
      <alignment horizontal="center" vertical="center"/>
    </xf>
    <xf numFmtId="177" fontId="15" fillId="0" borderId="0" xfId="2" applyNumberFormat="1" applyAlignment="1">
      <alignment horizontal="center" vertical="center"/>
    </xf>
    <xf numFmtId="177" fontId="3" fillId="0" borderId="0" xfId="2" applyNumberFormat="1" applyFont="1" applyAlignment="1">
      <alignment horizontal="center" vertical="center"/>
    </xf>
    <xf numFmtId="177" fontId="4" fillId="0" borderId="0" xfId="2" applyNumberFormat="1" applyFont="1" applyAlignment="1">
      <alignment horizontal="center" vertical="center"/>
    </xf>
    <xf numFmtId="177" fontId="5" fillId="0" borderId="2" xfId="2" applyNumberFormat="1" applyFont="1" applyBorder="1" applyAlignment="1">
      <alignment horizontal="center" vertical="center" wrapText="1"/>
    </xf>
    <xf numFmtId="0" fontId="10" fillId="0" borderId="2" xfId="2" applyFont="1" applyBorder="1" applyAlignment="1">
      <alignment horizontal="center" vertical="center" wrapText="1"/>
    </xf>
    <xf numFmtId="0" fontId="10" fillId="0" borderId="12" xfId="2" applyFont="1" applyBorder="1" applyAlignment="1">
      <alignment horizontal="center" vertical="center" wrapText="1"/>
    </xf>
    <xf numFmtId="177" fontId="6" fillId="0" borderId="4" xfId="2" applyNumberFormat="1" applyFont="1" applyBorder="1" applyAlignment="1">
      <alignment horizontal="center" vertical="center"/>
    </xf>
    <xf numFmtId="176" fontId="6" fillId="0" borderId="13" xfId="2" applyNumberFormat="1" applyFont="1" applyBorder="1" applyAlignment="1">
      <alignment horizontal="center" vertical="center"/>
    </xf>
    <xf numFmtId="0" fontId="6" fillId="0" borderId="13" xfId="2" applyFont="1" applyBorder="1" applyAlignment="1">
      <alignment horizontal="center" vertical="center" wrapText="1"/>
    </xf>
    <xf numFmtId="176" fontId="6" fillId="0" borderId="4" xfId="2" applyNumberFormat="1" applyFont="1" applyBorder="1" applyAlignment="1">
      <alignment horizontal="center" vertical="center" wrapText="1"/>
    </xf>
    <xf numFmtId="0" fontId="12" fillId="0" borderId="0" xfId="0" applyFont="1">
      <alignment vertical="center"/>
    </xf>
    <xf numFmtId="176" fontId="6" fillId="2" borderId="4" xfId="2" applyNumberFormat="1" applyFont="1" applyFill="1" applyBorder="1" applyAlignment="1">
      <alignment horizontal="center" vertical="center"/>
    </xf>
    <xf numFmtId="177" fontId="6" fillId="2" borderId="4" xfId="2" applyNumberFormat="1" applyFont="1" applyFill="1" applyBorder="1" applyAlignment="1">
      <alignment horizontal="center" vertical="center"/>
    </xf>
    <xf numFmtId="176" fontId="6" fillId="2" borderId="13" xfId="2" applyNumberFormat="1" applyFont="1" applyFill="1" applyBorder="1" applyAlignment="1">
      <alignment horizontal="center" vertical="center"/>
    </xf>
    <xf numFmtId="176" fontId="6" fillId="0" borderId="5" xfId="2" applyNumberFormat="1" applyFont="1" applyBorder="1" applyAlignment="1">
      <alignment horizontal="center" vertical="center"/>
    </xf>
    <xf numFmtId="177" fontId="6" fillId="0" borderId="5" xfId="2" applyNumberFormat="1" applyFont="1" applyBorder="1" applyAlignment="1">
      <alignment horizontal="center" vertical="center"/>
    </xf>
    <xf numFmtId="176" fontId="6" fillId="0" borderId="14" xfId="2" applyNumberFormat="1" applyFont="1" applyBorder="1" applyAlignment="1">
      <alignment horizontal="center" vertical="center"/>
    </xf>
    <xf numFmtId="178" fontId="6" fillId="3" borderId="8" xfId="2" applyNumberFormat="1" applyFont="1" applyFill="1" applyBorder="1" applyAlignment="1">
      <alignment horizontal="center" vertical="center"/>
    </xf>
    <xf numFmtId="179" fontId="6" fillId="3" borderId="4" xfId="2" applyNumberFormat="1" applyFont="1" applyFill="1" applyBorder="1" applyAlignment="1">
      <alignment horizontal="center" vertical="center" wrapText="1"/>
    </xf>
    <xf numFmtId="178" fontId="6" fillId="3" borderId="4" xfId="2" applyNumberFormat="1" applyFont="1" applyFill="1" applyBorder="1" applyAlignment="1">
      <alignment horizontal="center" vertical="center" wrapText="1"/>
    </xf>
    <xf numFmtId="176" fontId="7" fillId="0" borderId="4" xfId="2" applyNumberFormat="1" applyFont="1" applyBorder="1" applyAlignment="1">
      <alignment horizontal="center" vertical="center"/>
    </xf>
    <xf numFmtId="177" fontId="7" fillId="0" borderId="4" xfId="2" applyNumberFormat="1" applyFont="1" applyBorder="1" applyAlignment="1">
      <alignment horizontal="center" vertical="center"/>
    </xf>
    <xf numFmtId="176" fontId="7" fillId="0" borderId="13" xfId="2" applyNumberFormat="1" applyFont="1" applyBorder="1" applyAlignment="1">
      <alignment horizontal="center" vertical="center"/>
    </xf>
    <xf numFmtId="179" fontId="6" fillId="3" borderId="8" xfId="2" applyNumberFormat="1" applyFont="1" applyFill="1" applyBorder="1" applyAlignment="1">
      <alignment horizontal="center" vertical="center"/>
    </xf>
    <xf numFmtId="178" fontId="6" fillId="3" borderId="15" xfId="2" applyNumberFormat="1" applyFont="1" applyFill="1" applyBorder="1" applyAlignment="1">
      <alignment horizontal="center" vertical="center"/>
    </xf>
    <xf numFmtId="178" fontId="6" fillId="3" borderId="4" xfId="2" applyNumberFormat="1" applyFont="1" applyFill="1" applyBorder="1" applyAlignment="1">
      <alignment horizontal="center" vertical="center"/>
    </xf>
    <xf numFmtId="0" fontId="7" fillId="0" borderId="10" xfId="2" applyFont="1" applyBorder="1" applyAlignment="1">
      <alignment horizontal="center" vertical="center" wrapText="1"/>
    </xf>
    <xf numFmtId="49" fontId="6" fillId="0" borderId="11" xfId="2" applyNumberFormat="1" applyFont="1" applyBorder="1" applyAlignment="1">
      <alignment horizontal="center" vertical="center"/>
    </xf>
    <xf numFmtId="0" fontId="7" fillId="0" borderId="5" xfId="2" applyFont="1" applyBorder="1" applyAlignment="1">
      <alignment horizontal="center" vertical="center" wrapText="1"/>
    </xf>
    <xf numFmtId="14" fontId="6" fillId="0" borderId="5" xfId="2" applyNumberFormat="1" applyFont="1" applyBorder="1" applyAlignment="1">
      <alignment horizontal="center" vertical="center" wrapText="1"/>
    </xf>
    <xf numFmtId="49" fontId="6" fillId="0" borderId="7" xfId="2" applyNumberFormat="1" applyFont="1" applyBorder="1" applyAlignment="1">
      <alignment horizontal="center" vertical="center"/>
    </xf>
    <xf numFmtId="49" fontId="6" fillId="0" borderId="8" xfId="2" applyNumberFormat="1" applyFont="1" applyBorder="1" applyAlignment="1">
      <alignment horizontal="center" vertical="center"/>
    </xf>
    <xf numFmtId="0" fontId="6" fillId="0" borderId="8" xfId="2" applyFont="1" applyBorder="1" applyAlignment="1">
      <alignment horizontal="center" vertical="center" wrapText="1"/>
    </xf>
    <xf numFmtId="0" fontId="6" fillId="0" borderId="8" xfId="2" applyFont="1" applyBorder="1" applyAlignment="1">
      <alignment horizontal="center" vertical="center"/>
    </xf>
    <xf numFmtId="49" fontId="6" fillId="0" borderId="16" xfId="2" applyNumberFormat="1" applyFont="1" applyBorder="1" applyAlignment="1">
      <alignment horizontal="center" vertical="center"/>
    </xf>
    <xf numFmtId="49" fontId="6" fillId="0" borderId="0" xfId="2" applyNumberFormat="1" applyFont="1" applyBorder="1" applyAlignment="1">
      <alignment horizontal="center" vertical="center"/>
    </xf>
    <xf numFmtId="0" fontId="6" fillId="0" borderId="0" xfId="2" applyFont="1" applyBorder="1" applyAlignment="1">
      <alignment horizontal="center" vertical="center" wrapText="1"/>
    </xf>
    <xf numFmtId="0" fontId="6" fillId="0" borderId="0" xfId="2" applyFont="1" applyBorder="1" applyAlignment="1">
      <alignment horizontal="center" vertical="center"/>
    </xf>
    <xf numFmtId="0" fontId="14" fillId="5" borderId="2" xfId="2" applyFont="1" applyFill="1" applyBorder="1" applyAlignment="1">
      <alignment horizontal="center" vertical="center" wrapText="1"/>
    </xf>
    <xf numFmtId="178" fontId="14" fillId="5" borderId="2" xfId="2" applyNumberFormat="1" applyFont="1" applyFill="1" applyBorder="1" applyAlignment="1">
      <alignment horizontal="center" vertical="center" wrapText="1"/>
    </xf>
    <xf numFmtId="49" fontId="5" fillId="5" borderId="12" xfId="2" applyNumberFormat="1" applyFont="1" applyFill="1" applyBorder="1" applyAlignment="1">
      <alignment horizontal="center" vertical="center"/>
    </xf>
    <xf numFmtId="0" fontId="5" fillId="5" borderId="19" xfId="2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4" fillId="0" borderId="4" xfId="2" applyFont="1" applyBorder="1" applyAlignment="1">
      <alignment horizontal="center" vertical="center"/>
    </xf>
    <xf numFmtId="178" fontId="7" fillId="0" borderId="4" xfId="1" applyNumberFormat="1" applyFont="1" applyBorder="1" applyAlignment="1">
      <alignment horizontal="center" vertical="center" wrapText="1"/>
    </xf>
    <xf numFmtId="10" fontId="7" fillId="0" borderId="4" xfId="2" applyNumberFormat="1" applyFont="1" applyBorder="1" applyAlignment="1">
      <alignment horizontal="center" vertical="center" wrapText="1"/>
    </xf>
    <xf numFmtId="179" fontId="7" fillId="0" borderId="13" xfId="1" applyNumberFormat="1" applyFont="1" applyBorder="1" applyAlignment="1">
      <alignment horizontal="center" vertical="center" wrapText="1"/>
    </xf>
    <xf numFmtId="0" fontId="6" fillId="5" borderId="9" xfId="2" applyFont="1" applyFill="1" applyBorder="1" applyAlignment="1">
      <alignment horizontal="center" vertical="center" wrapText="1"/>
    </xf>
    <xf numFmtId="178" fontId="4" fillId="0" borderId="4" xfId="2" applyNumberFormat="1" applyFont="1" applyBorder="1" applyAlignment="1">
      <alignment horizontal="center" vertical="center"/>
    </xf>
    <xf numFmtId="179" fontId="6" fillId="0" borderId="13" xfId="2" applyNumberFormat="1" applyFont="1" applyBorder="1" applyAlignment="1">
      <alignment horizontal="center" vertical="center"/>
    </xf>
    <xf numFmtId="176" fontId="7" fillId="0" borderId="4" xfId="2" applyNumberFormat="1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10" fontId="4" fillId="0" borderId="4" xfId="2" applyNumberFormat="1" applyFont="1" applyBorder="1" applyAlignment="1">
      <alignment horizontal="center" vertical="center"/>
    </xf>
    <xf numFmtId="178" fontId="7" fillId="0" borderId="4" xfId="2" applyNumberFormat="1" applyFont="1" applyBorder="1" applyAlignment="1">
      <alignment horizontal="center" vertical="center"/>
    </xf>
    <xf numFmtId="179" fontId="4" fillId="0" borderId="13" xfId="2" applyNumberFormat="1" applyFont="1" applyBorder="1" applyAlignment="1">
      <alignment horizontal="center" vertical="center"/>
    </xf>
    <xf numFmtId="179" fontId="7" fillId="0" borderId="13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4" fillId="0" borderId="8" xfId="2" applyFont="1" applyBorder="1" applyAlignment="1">
      <alignment horizontal="center" vertical="center"/>
    </xf>
    <xf numFmtId="10" fontId="7" fillId="0" borderId="8" xfId="0" applyNumberFormat="1" applyFont="1" applyFill="1" applyBorder="1" applyAlignment="1">
      <alignment horizontal="center" vertical="center" wrapText="1"/>
    </xf>
    <xf numFmtId="179" fontId="7" fillId="0" borderId="15" xfId="0" applyNumberFormat="1" applyFont="1" applyFill="1" applyBorder="1" applyAlignment="1">
      <alignment horizontal="center" vertical="center" wrapText="1"/>
    </xf>
    <xf numFmtId="49" fontId="6" fillId="5" borderId="20" xfId="2" applyNumberFormat="1" applyFont="1" applyFill="1" applyBorder="1" applyAlignment="1">
      <alignment horizontal="center" vertical="center"/>
    </xf>
    <xf numFmtId="177" fontId="6" fillId="0" borderId="10" xfId="2" applyNumberFormat="1" applyFont="1" applyBorder="1" applyAlignment="1">
      <alignment horizontal="center" vertical="center"/>
    </xf>
    <xf numFmtId="176" fontId="6" fillId="0" borderId="10" xfId="2" applyNumberFormat="1" applyFont="1" applyBorder="1" applyAlignment="1">
      <alignment horizontal="center" vertical="center"/>
    </xf>
    <xf numFmtId="176" fontId="6" fillId="0" borderId="21" xfId="2" applyNumberFormat="1" applyFont="1" applyBorder="1" applyAlignment="1">
      <alignment horizontal="center" vertical="center"/>
    </xf>
    <xf numFmtId="49" fontId="6" fillId="3" borderId="8" xfId="2" applyNumberFormat="1" applyFont="1" applyFill="1" applyBorder="1" applyAlignment="1">
      <alignment horizontal="center" vertical="center" wrapText="1"/>
    </xf>
    <xf numFmtId="177" fontId="6" fillId="3" borderId="8" xfId="2" applyNumberFormat="1" applyFont="1" applyFill="1" applyBorder="1" applyAlignment="1">
      <alignment horizontal="center" vertical="center" wrapText="1"/>
    </xf>
    <xf numFmtId="0" fontId="6" fillId="3" borderId="8" xfId="2" applyNumberFormat="1" applyFont="1" applyFill="1" applyBorder="1" applyAlignment="1">
      <alignment horizontal="center" vertical="center" wrapText="1"/>
    </xf>
    <xf numFmtId="176" fontId="6" fillId="3" borderId="8" xfId="2" applyNumberFormat="1" applyFont="1" applyFill="1" applyBorder="1" applyAlignment="1">
      <alignment horizontal="center" vertical="center" wrapText="1"/>
    </xf>
    <xf numFmtId="0" fontId="6" fillId="3" borderId="15" xfId="2" applyNumberFormat="1" applyFont="1" applyFill="1" applyBorder="1" applyAlignment="1">
      <alignment horizontal="center" vertical="center" wrapText="1"/>
    </xf>
    <xf numFmtId="176" fontId="6" fillId="0" borderId="5" xfId="2" applyNumberFormat="1" applyFont="1" applyBorder="1" applyAlignment="1">
      <alignment horizontal="center" vertical="center" wrapText="1"/>
    </xf>
    <xf numFmtId="176" fontId="6" fillId="0" borderId="14" xfId="2" applyNumberFormat="1" applyFont="1" applyBorder="1" applyAlignment="1">
      <alignment horizontal="center" vertical="center" wrapText="1"/>
    </xf>
    <xf numFmtId="178" fontId="6" fillId="0" borderId="4" xfId="2" applyNumberFormat="1" applyFont="1" applyBorder="1" applyAlignment="1">
      <alignment horizontal="center" vertical="center"/>
    </xf>
    <xf numFmtId="178" fontId="6" fillId="0" borderId="4" xfId="2" applyNumberFormat="1" applyFont="1" applyBorder="1" applyAlignment="1">
      <alignment horizontal="center" vertical="center" wrapText="1"/>
    </xf>
    <xf numFmtId="176" fontId="6" fillId="0" borderId="13" xfId="2" applyNumberFormat="1" applyFont="1" applyBorder="1" applyAlignment="1">
      <alignment horizontal="center" vertical="center" wrapText="1"/>
    </xf>
    <xf numFmtId="176" fontId="6" fillId="0" borderId="8" xfId="2" applyNumberFormat="1" applyFont="1" applyBorder="1" applyAlignment="1">
      <alignment horizontal="center" vertical="center"/>
    </xf>
    <xf numFmtId="177" fontId="6" fillId="0" borderId="8" xfId="2" applyNumberFormat="1" applyFont="1" applyBorder="1" applyAlignment="1">
      <alignment horizontal="center" vertical="center"/>
    </xf>
    <xf numFmtId="176" fontId="6" fillId="0" borderId="8" xfId="2" applyNumberFormat="1" applyFont="1" applyBorder="1" applyAlignment="1">
      <alignment horizontal="center" vertical="center" wrapText="1"/>
    </xf>
    <xf numFmtId="176" fontId="6" fillId="0" borderId="15" xfId="2" applyNumberFormat="1" applyFont="1" applyBorder="1" applyAlignment="1">
      <alignment horizontal="center" vertical="center" wrapText="1"/>
    </xf>
    <xf numFmtId="177" fontId="6" fillId="0" borderId="0" xfId="2" applyNumberFormat="1" applyFont="1" applyBorder="1" applyAlignment="1">
      <alignment horizontal="center" vertical="center"/>
    </xf>
    <xf numFmtId="0" fontId="6" fillId="0" borderId="22" xfId="2" applyFont="1" applyBorder="1" applyAlignment="1">
      <alignment horizontal="center" vertical="center" wrapText="1"/>
    </xf>
    <xf numFmtId="0" fontId="5" fillId="5" borderId="2" xfId="2" applyFont="1" applyFill="1" applyBorder="1" applyAlignment="1">
      <alignment horizontal="center" vertical="center" wrapText="1"/>
    </xf>
    <xf numFmtId="0" fontId="5" fillId="5" borderId="12" xfId="2" applyFont="1" applyFill="1" applyBorder="1" applyAlignment="1">
      <alignment horizontal="center" vertical="center" wrapText="1"/>
    </xf>
    <xf numFmtId="176" fontId="6" fillId="5" borderId="4" xfId="2" applyNumberFormat="1" applyFont="1" applyFill="1" applyBorder="1" applyAlignment="1">
      <alignment horizontal="center" vertical="center"/>
    </xf>
    <xf numFmtId="176" fontId="6" fillId="5" borderId="13" xfId="2" applyNumberFormat="1" applyFont="1" applyFill="1" applyBorder="1" applyAlignment="1">
      <alignment horizontal="center" vertical="center"/>
    </xf>
    <xf numFmtId="176" fontId="6" fillId="5" borderId="8" xfId="2" applyNumberFormat="1" applyFont="1" applyFill="1" applyBorder="1" applyAlignment="1">
      <alignment horizontal="center" vertical="center"/>
    </xf>
    <xf numFmtId="176" fontId="6" fillId="5" borderId="15" xfId="2" applyNumberFormat="1" applyFont="1" applyFill="1" applyBorder="1" applyAlignment="1">
      <alignment horizontal="center" vertical="center"/>
    </xf>
    <xf numFmtId="0" fontId="6" fillId="0" borderId="4" xfId="2" quotePrefix="1" applyFont="1" applyBorder="1" applyAlignment="1">
      <alignment horizontal="center" vertical="center" wrapText="1"/>
    </xf>
    <xf numFmtId="0" fontId="21" fillId="0" borderId="4" xfId="2" applyFont="1" applyBorder="1" applyAlignment="1">
      <alignment horizontal="center" vertical="center" wrapText="1"/>
    </xf>
    <xf numFmtId="0" fontId="22" fillId="0" borderId="0" xfId="2" applyFont="1" applyAlignment="1">
      <alignment horizontal="left" vertical="top"/>
    </xf>
    <xf numFmtId="49" fontId="21" fillId="0" borderId="3" xfId="2" applyNumberFormat="1" applyFont="1" applyBorder="1" applyAlignment="1">
      <alignment horizontal="center" vertical="center" wrapText="1"/>
    </xf>
    <xf numFmtId="49" fontId="23" fillId="0" borderId="3" xfId="2" applyNumberFormat="1" applyFont="1" applyBorder="1" applyAlignment="1">
      <alignment horizontal="center" vertical="center"/>
    </xf>
    <xf numFmtId="49" fontId="23" fillId="0" borderId="4" xfId="2" applyNumberFormat="1" applyFont="1" applyBorder="1" applyAlignment="1">
      <alignment horizontal="center" vertical="center"/>
    </xf>
    <xf numFmtId="0" fontId="23" fillId="0" borderId="4" xfId="2" applyFont="1" applyBorder="1" applyAlignment="1">
      <alignment horizontal="center" vertical="center" wrapText="1"/>
    </xf>
    <xf numFmtId="49" fontId="23" fillId="0" borderId="4" xfId="2" applyNumberFormat="1" applyFont="1" applyBorder="1" applyAlignment="1">
      <alignment horizontal="center" vertical="center" wrapText="1"/>
    </xf>
    <xf numFmtId="176" fontId="23" fillId="0" borderId="4" xfId="2" applyNumberFormat="1" applyFont="1" applyBorder="1" applyAlignment="1">
      <alignment horizontal="center" vertical="center"/>
    </xf>
    <xf numFmtId="177" fontId="23" fillId="0" borderId="4" xfId="2" applyNumberFormat="1" applyFont="1" applyBorder="1" applyAlignment="1">
      <alignment horizontal="center" vertical="center"/>
    </xf>
    <xf numFmtId="176" fontId="23" fillId="0" borderId="13" xfId="2" applyNumberFormat="1" applyFont="1" applyBorder="1" applyAlignment="1">
      <alignment horizontal="center" vertical="center"/>
    </xf>
    <xf numFmtId="49" fontId="21" fillId="0" borderId="4" xfId="2" applyNumberFormat="1" applyFont="1" applyBorder="1" applyAlignment="1">
      <alignment horizontal="center" vertical="center" wrapText="1"/>
    </xf>
    <xf numFmtId="179" fontId="21" fillId="0" borderId="4" xfId="2" applyNumberFormat="1" applyFont="1" applyBorder="1" applyAlignment="1">
      <alignment horizontal="center" vertical="center" wrapText="1"/>
    </xf>
    <xf numFmtId="0" fontId="21" fillId="0" borderId="13" xfId="2" applyFont="1" applyBorder="1" applyAlignment="1">
      <alignment horizontal="center" vertical="center" wrapText="1"/>
    </xf>
    <xf numFmtId="0" fontId="21" fillId="0" borderId="4" xfId="2" applyFont="1" applyBorder="1" applyAlignment="1">
      <alignment horizontal="center" vertical="center"/>
    </xf>
    <xf numFmtId="177" fontId="21" fillId="0" borderId="4" xfId="2" applyNumberFormat="1" applyFont="1" applyBorder="1" applyAlignment="1">
      <alignment horizontal="center" vertical="center" wrapText="1"/>
    </xf>
    <xf numFmtId="0" fontId="24" fillId="0" borderId="4" xfId="2" applyFont="1" applyBorder="1" applyAlignment="1">
      <alignment horizontal="center" vertical="center" wrapText="1"/>
    </xf>
    <xf numFmtId="0" fontId="24" fillId="0" borderId="13" xfId="2" applyFont="1" applyBorder="1" applyAlignment="1">
      <alignment horizontal="center" vertical="center" wrapText="1"/>
    </xf>
    <xf numFmtId="49" fontId="21" fillId="0" borderId="4" xfId="2" quotePrefix="1" applyNumberFormat="1" applyFont="1" applyBorder="1" applyAlignment="1">
      <alignment horizontal="center" vertical="center" wrapText="1"/>
    </xf>
    <xf numFmtId="176" fontId="21" fillId="0" borderId="4" xfId="2" applyNumberFormat="1" applyFont="1" applyBorder="1" applyAlignment="1">
      <alignment horizontal="center" vertical="center"/>
    </xf>
    <xf numFmtId="177" fontId="21" fillId="0" borderId="4" xfId="2" applyNumberFormat="1" applyFont="1" applyBorder="1" applyAlignment="1">
      <alignment horizontal="center" vertical="center"/>
    </xf>
    <xf numFmtId="176" fontId="21" fillId="0" borderId="13" xfId="2" applyNumberFormat="1" applyFont="1" applyBorder="1" applyAlignment="1">
      <alignment horizontal="center" vertical="center"/>
    </xf>
    <xf numFmtId="49" fontId="25" fillId="0" borderId="3" xfId="2" applyNumberFormat="1" applyFont="1" applyBorder="1" applyAlignment="1">
      <alignment horizontal="center" vertical="center"/>
    </xf>
    <xf numFmtId="49" fontId="21" fillId="0" borderId="3" xfId="2" applyNumberFormat="1" applyFont="1" applyBorder="1" applyAlignment="1">
      <alignment horizontal="center" vertical="center"/>
    </xf>
    <xf numFmtId="49" fontId="21" fillId="0" borderId="11" xfId="2" applyNumberFormat="1" applyFont="1" applyBorder="1" applyAlignment="1">
      <alignment horizontal="center" vertical="center"/>
    </xf>
    <xf numFmtId="176" fontId="21" fillId="0" borderId="4" xfId="2" applyNumberFormat="1" applyFont="1" applyBorder="1" applyAlignment="1">
      <alignment horizontal="center" vertical="center" wrapText="1"/>
    </xf>
    <xf numFmtId="49" fontId="21" fillId="0" borderId="4" xfId="2" applyNumberFormat="1" applyFont="1" applyBorder="1" applyAlignment="1">
      <alignment horizontal="center" vertical="center"/>
    </xf>
    <xf numFmtId="176" fontId="21" fillId="2" borderId="4" xfId="2" applyNumberFormat="1" applyFont="1" applyFill="1" applyBorder="1" applyAlignment="1">
      <alignment horizontal="center" vertical="center"/>
    </xf>
    <xf numFmtId="177" fontId="21" fillId="2" borderId="4" xfId="2" applyNumberFormat="1" applyFont="1" applyFill="1" applyBorder="1" applyAlignment="1">
      <alignment horizontal="center" vertical="center"/>
    </xf>
    <xf numFmtId="176" fontId="21" fillId="2" borderId="13" xfId="2" applyNumberFormat="1" applyFont="1" applyFill="1" applyBorder="1" applyAlignment="1">
      <alignment horizontal="center" vertical="center"/>
    </xf>
    <xf numFmtId="176" fontId="21" fillId="0" borderId="5" xfId="2" applyNumberFormat="1" applyFont="1" applyBorder="1" applyAlignment="1">
      <alignment horizontal="center" vertical="center"/>
    </xf>
    <xf numFmtId="177" fontId="21" fillId="0" borderId="5" xfId="2" applyNumberFormat="1" applyFont="1" applyBorder="1" applyAlignment="1">
      <alignment horizontal="center" vertical="center"/>
    </xf>
    <xf numFmtId="176" fontId="21" fillId="0" borderId="14" xfId="2" applyNumberFormat="1" applyFont="1" applyBorder="1" applyAlignment="1">
      <alignment horizontal="center" vertical="center"/>
    </xf>
    <xf numFmtId="0" fontId="21" fillId="0" borderId="5" xfId="2" applyFont="1" applyBorder="1" applyAlignment="1">
      <alignment horizontal="center" vertical="center" wrapText="1"/>
    </xf>
    <xf numFmtId="0" fontId="21" fillId="0" borderId="5" xfId="2" applyFont="1" applyBorder="1" applyAlignment="1">
      <alignment horizontal="center" vertical="center"/>
    </xf>
    <xf numFmtId="49" fontId="23" fillId="0" borderId="9" xfId="2" applyNumberFormat="1" applyFont="1" applyBorder="1" applyAlignment="1">
      <alignment horizontal="center" vertical="center" wrapText="1"/>
    </xf>
    <xf numFmtId="0" fontId="21" fillId="0" borderId="6" xfId="2" applyFont="1" applyBorder="1" applyAlignment="1">
      <alignment horizontal="center" vertical="center" wrapText="1"/>
    </xf>
    <xf numFmtId="0" fontId="26" fillId="0" borderId="5" xfId="2" applyFont="1" applyBorder="1" applyAlignment="1">
      <alignment horizontal="center" vertical="center"/>
    </xf>
    <xf numFmtId="0" fontId="27" fillId="0" borderId="5" xfId="2" applyFont="1" applyBorder="1" applyAlignment="1">
      <alignment horizontal="center" vertical="center" wrapText="1"/>
    </xf>
    <xf numFmtId="0" fontId="20" fillId="0" borderId="0" xfId="2" applyFont="1" applyAlignment="1">
      <alignment horizontal="center" vertical="center"/>
    </xf>
    <xf numFmtId="0" fontId="1" fillId="0" borderId="0" xfId="2" applyFont="1" applyAlignment="1">
      <alignment horizontal="center" vertical="center"/>
    </xf>
    <xf numFmtId="0" fontId="6" fillId="2" borderId="3" xfId="2" applyFont="1" applyFill="1" applyBorder="1" applyAlignment="1">
      <alignment horizontal="right" vertical="center" wrapText="1"/>
    </xf>
    <xf numFmtId="0" fontId="6" fillId="2" borderId="4" xfId="2" applyFont="1" applyFill="1" applyBorder="1" applyAlignment="1">
      <alignment horizontal="right" vertical="center" wrapText="1"/>
    </xf>
    <xf numFmtId="0" fontId="6" fillId="2" borderId="4" xfId="2" applyFont="1" applyFill="1" applyBorder="1" applyAlignment="1">
      <alignment horizontal="center" vertical="center" wrapText="1"/>
    </xf>
    <xf numFmtId="0" fontId="6" fillId="3" borderId="3" xfId="2" applyFont="1" applyFill="1" applyBorder="1" applyAlignment="1">
      <alignment horizontal="right" vertical="center" wrapText="1"/>
    </xf>
    <xf numFmtId="0" fontId="6" fillId="3" borderId="4" xfId="2" applyFont="1" applyFill="1" applyBorder="1" applyAlignment="1">
      <alignment horizontal="right" vertical="center" wrapText="1"/>
    </xf>
    <xf numFmtId="0" fontId="6" fillId="3" borderId="4" xfId="2" applyFont="1" applyFill="1" applyBorder="1" applyAlignment="1">
      <alignment horizontal="center" vertical="center" wrapText="1"/>
    </xf>
    <xf numFmtId="0" fontId="6" fillId="3" borderId="7" xfId="2" applyFont="1" applyFill="1" applyBorder="1" applyAlignment="1">
      <alignment horizontal="right" vertical="center" wrapText="1"/>
    </xf>
    <xf numFmtId="0" fontId="6" fillId="3" borderId="8" xfId="2" applyFont="1" applyFill="1" applyBorder="1" applyAlignment="1">
      <alignment horizontal="right" vertical="center" wrapText="1"/>
    </xf>
    <xf numFmtId="0" fontId="6" fillId="3" borderId="8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49" fontId="13" fillId="4" borderId="17" xfId="2" applyNumberFormat="1" applyFont="1" applyFill="1" applyBorder="1" applyAlignment="1">
      <alignment horizontal="center" vertical="center"/>
    </xf>
    <xf numFmtId="49" fontId="13" fillId="4" borderId="18" xfId="2" applyNumberFormat="1" applyFont="1" applyFill="1" applyBorder="1" applyAlignment="1">
      <alignment horizontal="center" vertical="center"/>
    </xf>
    <xf numFmtId="49" fontId="13" fillId="4" borderId="23" xfId="2" applyNumberFormat="1" applyFont="1" applyFill="1" applyBorder="1" applyAlignment="1">
      <alignment horizontal="center" vertical="center"/>
    </xf>
    <xf numFmtId="0" fontId="14" fillId="5" borderId="1" xfId="2" applyFont="1" applyFill="1" applyBorder="1" applyAlignment="1">
      <alignment horizontal="center" vertical="center" wrapText="1"/>
    </xf>
    <xf numFmtId="0" fontId="14" fillId="5" borderId="2" xfId="2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49" fontId="6" fillId="0" borderId="3" xfId="2" applyNumberFormat="1" applyFont="1" applyBorder="1" applyAlignment="1">
      <alignment horizontal="center" vertical="center"/>
    </xf>
    <xf numFmtId="176" fontId="6" fillId="5" borderId="21" xfId="2" applyNumberFormat="1" applyFont="1" applyFill="1" applyBorder="1" applyAlignment="1">
      <alignment horizontal="center" vertical="center"/>
    </xf>
    <xf numFmtId="176" fontId="6" fillId="5" borderId="14" xfId="2" applyNumberFormat="1" applyFont="1" applyFill="1" applyBorder="1" applyAlignment="1">
      <alignment horizontal="center" vertical="center"/>
    </xf>
  </cellXfs>
  <cellStyles count="3">
    <cellStyle name="百分比 2" xfId="1" xr:uid="{00000000-0005-0000-0000-00000D000000}"/>
    <cellStyle name="常规" xfId="0" builtinId="0"/>
    <cellStyle name="常规 2" xfId="2" xr:uid="{00000000-0005-0000-0000-00003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2"/>
  <sheetViews>
    <sheetView tabSelected="1" workbookViewId="0">
      <selection activeCell="F10" sqref="F10"/>
    </sheetView>
  </sheetViews>
  <sheetFormatPr defaultColWidth="9" defaultRowHeight="14.4" x14ac:dyDescent="0.25"/>
  <cols>
    <col min="1" max="1" width="6.88671875" customWidth="1"/>
    <col min="2" max="2" width="11.77734375" customWidth="1"/>
    <col min="3" max="3" width="18.6640625" style="1" customWidth="1"/>
    <col min="7" max="7" width="9" style="1"/>
    <col min="8" max="8" width="13.109375" customWidth="1"/>
    <col min="10" max="10" width="9" style="1"/>
    <col min="12" max="12" width="8.21875" style="1" customWidth="1"/>
    <col min="14" max="14" width="7.109375" style="1" customWidth="1"/>
  </cols>
  <sheetData>
    <row r="1" spans="1:14" ht="22.2" x14ac:dyDescent="0.25">
      <c r="A1" s="2"/>
      <c r="B1" s="2"/>
      <c r="C1" s="161" t="s">
        <v>212</v>
      </c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</row>
    <row r="2" spans="1:14" x14ac:dyDescent="0.25">
      <c r="A2" s="2"/>
      <c r="B2" s="2"/>
      <c r="C2" s="3"/>
      <c r="D2" s="3"/>
      <c r="E2" s="3"/>
      <c r="F2" s="3"/>
      <c r="G2" s="3"/>
      <c r="H2" s="3"/>
      <c r="I2" s="3"/>
      <c r="J2" s="3"/>
      <c r="K2" s="36"/>
      <c r="L2" s="3"/>
      <c r="M2" s="3"/>
      <c r="N2" s="3"/>
    </row>
    <row r="3" spans="1:14" x14ac:dyDescent="0.25">
      <c r="A3" s="124" t="s">
        <v>165</v>
      </c>
      <c r="B3" s="5"/>
      <c r="C3" s="5"/>
      <c r="D3" s="6"/>
      <c r="E3" s="6"/>
      <c r="F3" s="6"/>
      <c r="G3" s="6"/>
      <c r="H3" s="6"/>
      <c r="I3" s="6"/>
      <c r="J3" s="6"/>
      <c r="K3" s="37"/>
      <c r="L3" s="6"/>
      <c r="M3" s="6"/>
      <c r="N3" s="6"/>
    </row>
    <row r="4" spans="1:14" x14ac:dyDescent="0.25">
      <c r="A4" s="7" t="s">
        <v>0</v>
      </c>
      <c r="B4" s="5"/>
      <c r="C4" s="5"/>
      <c r="D4" s="6"/>
      <c r="E4" s="6"/>
      <c r="F4" s="6"/>
      <c r="G4" s="6"/>
      <c r="H4" s="6"/>
      <c r="I4" s="6"/>
      <c r="J4" s="6"/>
      <c r="K4" s="37"/>
      <c r="L4" s="6"/>
      <c r="M4" s="6"/>
      <c r="N4" s="6"/>
    </row>
    <row r="5" spans="1:14" x14ac:dyDescent="0.25">
      <c r="A5" s="4" t="s">
        <v>1</v>
      </c>
      <c r="B5" s="5"/>
      <c r="C5" s="5"/>
      <c r="D5" s="6"/>
      <c r="E5" s="6"/>
      <c r="F5" s="6"/>
      <c r="G5" s="6"/>
      <c r="H5" s="6"/>
      <c r="I5" s="6"/>
      <c r="J5" s="6"/>
      <c r="K5" s="37"/>
      <c r="L5" s="6"/>
      <c r="M5" s="6"/>
      <c r="N5" s="6"/>
    </row>
    <row r="6" spans="1:14" x14ac:dyDescent="0.25">
      <c r="A6" s="4" t="s">
        <v>2</v>
      </c>
      <c r="B6" s="5"/>
      <c r="C6" s="5"/>
      <c r="D6" s="6"/>
      <c r="E6" s="6"/>
      <c r="F6" s="6"/>
      <c r="G6" s="6"/>
      <c r="H6" s="6"/>
      <c r="I6" s="6"/>
      <c r="J6" s="6"/>
      <c r="K6" s="37"/>
      <c r="L6" s="6"/>
      <c r="M6" s="6"/>
      <c r="N6" s="6"/>
    </row>
    <row r="7" spans="1:14" x14ac:dyDescent="0.25">
      <c r="A7" s="8"/>
      <c r="B7" s="8"/>
      <c r="C7" s="9"/>
      <c r="D7" s="9"/>
      <c r="E7" s="9"/>
      <c r="F7" s="9"/>
      <c r="G7" s="9"/>
      <c r="H7" s="10"/>
      <c r="I7" s="8"/>
      <c r="J7" s="9"/>
      <c r="K7" s="38"/>
      <c r="L7" s="9"/>
      <c r="M7" s="9"/>
      <c r="N7" s="9"/>
    </row>
    <row r="8" spans="1:14" ht="25.2" x14ac:dyDescent="0.25">
      <c r="A8" s="11" t="s">
        <v>3</v>
      </c>
      <c r="B8" s="12" t="s">
        <v>4</v>
      </c>
      <c r="C8" s="13" t="s">
        <v>5</v>
      </c>
      <c r="D8" s="13" t="s">
        <v>6</v>
      </c>
      <c r="E8" s="13" t="s">
        <v>7</v>
      </c>
      <c r="F8" s="13" t="s">
        <v>8</v>
      </c>
      <c r="G8" s="13" t="s">
        <v>9</v>
      </c>
      <c r="H8" s="13" t="s">
        <v>10</v>
      </c>
      <c r="I8" s="13" t="s">
        <v>11</v>
      </c>
      <c r="J8" s="12" t="s">
        <v>12</v>
      </c>
      <c r="K8" s="39" t="s">
        <v>13</v>
      </c>
      <c r="L8" s="40" t="s">
        <v>14</v>
      </c>
      <c r="M8" s="40" t="s">
        <v>15</v>
      </c>
      <c r="N8" s="41" t="s">
        <v>16</v>
      </c>
    </row>
    <row r="9" spans="1:14" ht="24" x14ac:dyDescent="0.25">
      <c r="A9" s="126" t="s">
        <v>17</v>
      </c>
      <c r="B9" s="127" t="s">
        <v>18</v>
      </c>
      <c r="C9" s="129" t="s">
        <v>19</v>
      </c>
      <c r="D9" s="128" t="s">
        <v>20</v>
      </c>
      <c r="E9" s="127" t="s">
        <v>21</v>
      </c>
      <c r="F9" s="127" t="s">
        <v>22</v>
      </c>
      <c r="G9" s="127" t="s">
        <v>23</v>
      </c>
      <c r="H9" s="129" t="s">
        <v>24</v>
      </c>
      <c r="I9" s="127" t="s">
        <v>25</v>
      </c>
      <c r="J9" s="130">
        <v>1</v>
      </c>
      <c r="K9" s="131">
        <v>1</v>
      </c>
      <c r="L9" s="130">
        <v>4</v>
      </c>
      <c r="M9" s="130">
        <v>12</v>
      </c>
      <c r="N9" s="132">
        <v>16</v>
      </c>
    </row>
    <row r="10" spans="1:14" x14ac:dyDescent="0.25">
      <c r="A10" s="125" t="s">
        <v>26</v>
      </c>
      <c r="B10" s="133" t="s">
        <v>27</v>
      </c>
      <c r="C10" s="123" t="s">
        <v>28</v>
      </c>
      <c r="D10" s="136" t="s">
        <v>29</v>
      </c>
      <c r="E10" s="136" t="s">
        <v>21</v>
      </c>
      <c r="F10" s="123" t="s">
        <v>30</v>
      </c>
      <c r="G10" s="123">
        <v>1</v>
      </c>
      <c r="H10" s="123" t="s">
        <v>31</v>
      </c>
      <c r="I10" s="123" t="s">
        <v>25</v>
      </c>
      <c r="J10" s="133" t="s">
        <v>32</v>
      </c>
      <c r="K10" s="137">
        <v>1</v>
      </c>
      <c r="L10" s="138">
        <v>24</v>
      </c>
      <c r="M10" s="138">
        <v>0</v>
      </c>
      <c r="N10" s="139">
        <v>24</v>
      </c>
    </row>
    <row r="11" spans="1:14" x14ac:dyDescent="0.25">
      <c r="A11" s="125" t="s">
        <v>33</v>
      </c>
      <c r="B11" s="140" t="s">
        <v>34</v>
      </c>
      <c r="C11" s="123" t="s">
        <v>35</v>
      </c>
      <c r="D11" s="136" t="s">
        <v>29</v>
      </c>
      <c r="E11" s="136" t="s">
        <v>21</v>
      </c>
      <c r="F11" s="136" t="s">
        <v>36</v>
      </c>
      <c r="G11" s="136">
        <v>1</v>
      </c>
      <c r="H11" s="123" t="s">
        <v>31</v>
      </c>
      <c r="I11" s="141" t="s">
        <v>37</v>
      </c>
      <c r="J11" s="141">
        <v>5</v>
      </c>
      <c r="K11" s="142">
        <v>4.5</v>
      </c>
      <c r="L11" s="141">
        <v>0</v>
      </c>
      <c r="M11" s="141">
        <v>70</v>
      </c>
      <c r="N11" s="143">
        <v>70</v>
      </c>
    </row>
    <row r="12" spans="1:14" x14ac:dyDescent="0.25">
      <c r="A12" s="125" t="s">
        <v>38</v>
      </c>
      <c r="B12" s="133" t="s">
        <v>39</v>
      </c>
      <c r="C12" s="123" t="s">
        <v>40</v>
      </c>
      <c r="D12" s="136" t="s">
        <v>29</v>
      </c>
      <c r="E12" s="136" t="s">
        <v>21</v>
      </c>
      <c r="F12" s="136" t="s">
        <v>36</v>
      </c>
      <c r="G12" s="136">
        <v>1</v>
      </c>
      <c r="H12" s="123" t="s">
        <v>31</v>
      </c>
      <c r="I12" s="141" t="s">
        <v>37</v>
      </c>
      <c r="J12" s="141">
        <v>5</v>
      </c>
      <c r="K12" s="142">
        <v>4.5</v>
      </c>
      <c r="L12" s="141">
        <v>0</v>
      </c>
      <c r="M12" s="141">
        <v>70</v>
      </c>
      <c r="N12" s="143">
        <f t="shared" ref="N12:N17" si="0">SUM(L12:M12)</f>
        <v>70</v>
      </c>
    </row>
    <row r="13" spans="1:14" x14ac:dyDescent="0.25">
      <c r="A13" s="125" t="s">
        <v>41</v>
      </c>
      <c r="B13" s="133" t="s">
        <v>42</v>
      </c>
      <c r="C13" s="123" t="s">
        <v>43</v>
      </c>
      <c r="D13" s="136" t="s">
        <v>29</v>
      </c>
      <c r="E13" s="136" t="s">
        <v>21</v>
      </c>
      <c r="F13" s="136" t="s">
        <v>22</v>
      </c>
      <c r="G13" s="136">
        <v>1</v>
      </c>
      <c r="H13" s="123" t="s">
        <v>44</v>
      </c>
      <c r="I13" s="141" t="s">
        <v>37</v>
      </c>
      <c r="J13" s="141">
        <v>2</v>
      </c>
      <c r="K13" s="142">
        <v>1.5</v>
      </c>
      <c r="L13" s="141">
        <v>20</v>
      </c>
      <c r="M13" s="141">
        <v>4</v>
      </c>
      <c r="N13" s="143">
        <f t="shared" si="0"/>
        <v>24</v>
      </c>
    </row>
    <row r="14" spans="1:14" x14ac:dyDescent="0.25">
      <c r="A14" s="14" t="s">
        <v>45</v>
      </c>
      <c r="B14" s="15" t="s">
        <v>46</v>
      </c>
      <c r="C14" s="16" t="s">
        <v>47</v>
      </c>
      <c r="D14" s="17" t="s">
        <v>29</v>
      </c>
      <c r="E14" s="17" t="s">
        <v>21</v>
      </c>
      <c r="F14" s="17" t="s">
        <v>30</v>
      </c>
      <c r="G14" s="17">
        <v>1</v>
      </c>
      <c r="H14" s="17" t="s">
        <v>48</v>
      </c>
      <c r="I14" s="17" t="s">
        <v>25</v>
      </c>
      <c r="J14" s="17" t="s">
        <v>32</v>
      </c>
      <c r="K14" s="17">
        <v>1</v>
      </c>
      <c r="L14" s="17">
        <v>24</v>
      </c>
      <c r="M14" s="17">
        <v>0</v>
      </c>
      <c r="N14" s="43">
        <f t="shared" si="0"/>
        <v>24</v>
      </c>
    </row>
    <row r="15" spans="1:14" ht="24" x14ac:dyDescent="0.25">
      <c r="A15" s="14" t="s">
        <v>49</v>
      </c>
      <c r="B15" s="15" t="s">
        <v>50</v>
      </c>
      <c r="C15" s="16" t="s">
        <v>51</v>
      </c>
      <c r="D15" s="17" t="s">
        <v>29</v>
      </c>
      <c r="E15" s="17" t="s">
        <v>21</v>
      </c>
      <c r="F15" s="17" t="s">
        <v>22</v>
      </c>
      <c r="G15" s="17">
        <v>1</v>
      </c>
      <c r="H15" s="16" t="s">
        <v>24</v>
      </c>
      <c r="I15" s="23" t="s">
        <v>25</v>
      </c>
      <c r="J15" s="23">
        <v>4</v>
      </c>
      <c r="K15" s="42">
        <v>3</v>
      </c>
      <c r="L15" s="23">
        <v>12</v>
      </c>
      <c r="M15" s="23">
        <v>36</v>
      </c>
      <c r="N15" s="43">
        <f t="shared" si="0"/>
        <v>48</v>
      </c>
    </row>
    <row r="16" spans="1:14" ht="24" x14ac:dyDescent="0.25">
      <c r="A16" s="14" t="s">
        <v>52</v>
      </c>
      <c r="B16" s="16">
        <v>1100042</v>
      </c>
      <c r="C16" s="123" t="s">
        <v>161</v>
      </c>
      <c r="D16" s="16" t="s">
        <v>29</v>
      </c>
      <c r="E16" s="16" t="s">
        <v>21</v>
      </c>
      <c r="F16" s="16" t="s">
        <v>36</v>
      </c>
      <c r="G16" s="16">
        <v>1</v>
      </c>
      <c r="H16" s="16" t="s">
        <v>24</v>
      </c>
      <c r="I16" s="16" t="s">
        <v>25</v>
      </c>
      <c r="J16" s="123">
        <v>0</v>
      </c>
      <c r="K16" s="123">
        <v>0</v>
      </c>
      <c r="L16" s="123">
        <v>0</v>
      </c>
      <c r="M16" s="123">
        <v>8</v>
      </c>
      <c r="N16" s="135">
        <f t="shared" si="0"/>
        <v>8</v>
      </c>
    </row>
    <row r="17" spans="1:15" ht="24" x14ac:dyDescent="0.25">
      <c r="A17" s="14" t="s">
        <v>53</v>
      </c>
      <c r="B17" s="15" t="s">
        <v>54</v>
      </c>
      <c r="C17" s="16" t="s">
        <v>55</v>
      </c>
      <c r="D17" s="16" t="s">
        <v>29</v>
      </c>
      <c r="E17" s="16" t="s">
        <v>21</v>
      </c>
      <c r="F17" s="16" t="s">
        <v>22</v>
      </c>
      <c r="G17" s="16">
        <v>1</v>
      </c>
      <c r="H17" s="18" t="s">
        <v>56</v>
      </c>
      <c r="I17" s="23" t="s">
        <v>25</v>
      </c>
      <c r="J17" s="141">
        <v>1</v>
      </c>
      <c r="K17" s="142">
        <v>1</v>
      </c>
      <c r="L17" s="141">
        <v>4</v>
      </c>
      <c r="M17" s="141">
        <v>12</v>
      </c>
      <c r="N17" s="143">
        <f t="shared" si="0"/>
        <v>16</v>
      </c>
    </row>
    <row r="18" spans="1:15" x14ac:dyDescent="0.25">
      <c r="A18" s="14" t="s">
        <v>57</v>
      </c>
      <c r="B18" s="15" t="s">
        <v>58</v>
      </c>
      <c r="C18" s="16" t="s">
        <v>59</v>
      </c>
      <c r="D18" s="16" t="s">
        <v>29</v>
      </c>
      <c r="E18" s="17" t="s">
        <v>21</v>
      </c>
      <c r="F18" s="16" t="s">
        <v>36</v>
      </c>
      <c r="G18" s="16">
        <v>1</v>
      </c>
      <c r="H18" s="16" t="s">
        <v>48</v>
      </c>
      <c r="I18" s="45" t="s">
        <v>25</v>
      </c>
      <c r="J18" s="123">
        <v>1</v>
      </c>
      <c r="K18" s="137">
        <v>2</v>
      </c>
      <c r="L18" s="147">
        <v>0</v>
      </c>
      <c r="M18" s="147">
        <v>32</v>
      </c>
      <c r="N18" s="143">
        <v>32</v>
      </c>
      <c r="O18" s="46"/>
    </row>
    <row r="19" spans="1:15" x14ac:dyDescent="0.25">
      <c r="A19" s="14" t="s">
        <v>60</v>
      </c>
      <c r="B19" s="15" t="s">
        <v>61</v>
      </c>
      <c r="C19" s="16" t="s">
        <v>62</v>
      </c>
      <c r="D19" s="16" t="s">
        <v>29</v>
      </c>
      <c r="E19" s="17" t="s">
        <v>21</v>
      </c>
      <c r="F19" s="16" t="s">
        <v>36</v>
      </c>
      <c r="G19" s="16">
        <v>1</v>
      </c>
      <c r="H19" s="16" t="s">
        <v>48</v>
      </c>
      <c r="I19" s="45" t="s">
        <v>25</v>
      </c>
      <c r="J19" s="123">
        <v>1</v>
      </c>
      <c r="K19" s="137">
        <v>1</v>
      </c>
      <c r="L19" s="123">
        <v>0</v>
      </c>
      <c r="M19" s="123">
        <v>16</v>
      </c>
      <c r="N19" s="143">
        <v>16</v>
      </c>
    </row>
    <row r="20" spans="1:15" ht="24" x14ac:dyDescent="0.25">
      <c r="A20" s="14" t="s">
        <v>63</v>
      </c>
      <c r="B20" s="15" t="s">
        <v>64</v>
      </c>
      <c r="C20" s="16" t="s">
        <v>65</v>
      </c>
      <c r="D20" s="17" t="s">
        <v>29</v>
      </c>
      <c r="E20" s="17" t="s">
        <v>21</v>
      </c>
      <c r="F20" s="16" t="s">
        <v>36</v>
      </c>
      <c r="G20" s="17">
        <v>1</v>
      </c>
      <c r="H20" s="16" t="s">
        <v>24</v>
      </c>
      <c r="I20" s="23" t="s">
        <v>25</v>
      </c>
      <c r="J20" s="148" t="s">
        <v>66</v>
      </c>
      <c r="K20" s="142">
        <v>1.5</v>
      </c>
      <c r="L20" s="141">
        <v>0</v>
      </c>
      <c r="M20" s="141">
        <v>24</v>
      </c>
      <c r="N20" s="143">
        <f>SUM(L20:M20)</f>
        <v>24</v>
      </c>
    </row>
    <row r="21" spans="1:15" x14ac:dyDescent="0.25">
      <c r="A21" s="163" t="s">
        <v>67</v>
      </c>
      <c r="B21" s="164"/>
      <c r="C21" s="165"/>
      <c r="D21" s="164"/>
      <c r="E21" s="164"/>
      <c r="F21" s="165"/>
      <c r="G21" s="165"/>
      <c r="H21" s="164"/>
      <c r="I21" s="164"/>
      <c r="J21" s="149">
        <v>19</v>
      </c>
      <c r="K21" s="150">
        <f>SUM(K9:K20)</f>
        <v>22</v>
      </c>
      <c r="L21" s="149">
        <f>SUM(L10:L20)</f>
        <v>84</v>
      </c>
      <c r="M21" s="149">
        <f>SUM(M10:M20)</f>
        <v>272</v>
      </c>
      <c r="N21" s="151">
        <f>SUM(N10:N20)</f>
        <v>356</v>
      </c>
    </row>
    <row r="22" spans="1:15" x14ac:dyDescent="0.25">
      <c r="A22" s="14" t="s">
        <v>17</v>
      </c>
      <c r="B22" s="20" t="s">
        <v>170</v>
      </c>
      <c r="C22" s="155" t="s">
        <v>169</v>
      </c>
      <c r="D22" s="21" t="s">
        <v>29</v>
      </c>
      <c r="E22" s="21" t="s">
        <v>68</v>
      </c>
      <c r="F22" s="16" t="s">
        <v>36</v>
      </c>
      <c r="G22" s="21">
        <v>1</v>
      </c>
      <c r="H22" s="22" t="s">
        <v>69</v>
      </c>
      <c r="I22" s="23" t="s">
        <v>37</v>
      </c>
      <c r="J22" s="152">
        <v>3</v>
      </c>
      <c r="K22" s="153">
        <v>2.5</v>
      </c>
      <c r="L22" s="152">
        <v>0</v>
      </c>
      <c r="M22" s="152">
        <v>42</v>
      </c>
      <c r="N22" s="154">
        <v>42</v>
      </c>
    </row>
    <row r="23" spans="1:15" x14ac:dyDescent="0.25">
      <c r="A23" s="125" t="s">
        <v>168</v>
      </c>
      <c r="B23" s="20" t="s">
        <v>172</v>
      </c>
      <c r="C23" s="141" t="s">
        <v>171</v>
      </c>
      <c r="D23" s="23" t="s">
        <v>29</v>
      </c>
      <c r="E23" s="23" t="s">
        <v>68</v>
      </c>
      <c r="F23" s="23" t="s">
        <v>22</v>
      </c>
      <c r="G23" s="23">
        <v>1</v>
      </c>
      <c r="H23" s="22" t="s">
        <v>69</v>
      </c>
      <c r="I23" s="23" t="s">
        <v>25</v>
      </c>
      <c r="J23" s="50">
        <v>3</v>
      </c>
      <c r="K23" s="51">
        <v>2.5</v>
      </c>
      <c r="L23" s="50">
        <v>22</v>
      </c>
      <c r="M23" s="50">
        <v>20</v>
      </c>
      <c r="N23" s="52">
        <v>42</v>
      </c>
    </row>
    <row r="24" spans="1:15" ht="15" thickBot="1" x14ac:dyDescent="0.3">
      <c r="A24" s="166" t="s">
        <v>70</v>
      </c>
      <c r="B24" s="167"/>
      <c r="C24" s="168"/>
      <c r="D24" s="167"/>
      <c r="E24" s="167"/>
      <c r="F24" s="168"/>
      <c r="G24" s="168"/>
      <c r="H24" s="167"/>
      <c r="I24" s="167"/>
      <c r="J24" s="53">
        <f>SUM(J22:J23)</f>
        <v>6</v>
      </c>
      <c r="K24" s="53">
        <f>SUM(K22:K23)</f>
        <v>5</v>
      </c>
      <c r="L24" s="53">
        <f>SUM(L22:L23)</f>
        <v>22</v>
      </c>
      <c r="M24" s="53">
        <f>SUM(M22:M23)</f>
        <v>62</v>
      </c>
      <c r="N24" s="53">
        <f>SUM(N22:N23)</f>
        <v>84</v>
      </c>
    </row>
    <row r="25" spans="1:15" ht="15" thickBot="1" x14ac:dyDescent="0.3">
      <c r="A25" s="169" t="s">
        <v>71</v>
      </c>
      <c r="B25" s="170"/>
      <c r="C25" s="171"/>
      <c r="D25" s="170"/>
      <c r="E25" s="170"/>
      <c r="F25" s="171"/>
      <c r="G25" s="171"/>
      <c r="H25" s="170"/>
      <c r="I25" s="170"/>
      <c r="J25" s="53" t="s">
        <v>66</v>
      </c>
      <c r="K25" s="54">
        <v>0</v>
      </c>
      <c r="L25" s="55">
        <v>0</v>
      </c>
      <c r="M25" s="55">
        <v>0</v>
      </c>
      <c r="N25" s="55">
        <v>0</v>
      </c>
    </row>
    <row r="26" spans="1:15" ht="15" thickBot="1" x14ac:dyDescent="0.3">
      <c r="A26" s="169" t="s">
        <v>72</v>
      </c>
      <c r="B26" s="170"/>
      <c r="C26" s="171"/>
      <c r="D26" s="170"/>
      <c r="E26" s="170"/>
      <c r="F26" s="171"/>
      <c r="G26" s="171"/>
      <c r="H26" s="170"/>
      <c r="I26" s="170"/>
      <c r="J26" s="53" t="s">
        <v>66</v>
      </c>
      <c r="K26" s="54">
        <v>0</v>
      </c>
      <c r="L26" s="55">
        <v>0</v>
      </c>
      <c r="M26" s="55">
        <v>0</v>
      </c>
      <c r="N26" s="55">
        <v>0</v>
      </c>
    </row>
    <row r="27" spans="1:15" ht="24" x14ac:dyDescent="0.25">
      <c r="A27" s="126" t="s">
        <v>167</v>
      </c>
      <c r="B27" s="123" t="s">
        <v>18</v>
      </c>
      <c r="C27" s="127" t="s">
        <v>73</v>
      </c>
      <c r="D27" s="128" t="s">
        <v>20</v>
      </c>
      <c r="E27" s="127" t="s">
        <v>21</v>
      </c>
      <c r="F27" s="127" t="s">
        <v>22</v>
      </c>
      <c r="G27" s="127" t="s">
        <v>74</v>
      </c>
      <c r="H27" s="129" t="s">
        <v>24</v>
      </c>
      <c r="I27" s="127" t="s">
        <v>25</v>
      </c>
      <c r="J27" s="130">
        <v>1</v>
      </c>
      <c r="K27" s="131">
        <v>1.5</v>
      </c>
      <c r="L27" s="130">
        <v>4</v>
      </c>
      <c r="M27" s="130">
        <v>12</v>
      </c>
      <c r="N27" s="132">
        <v>16</v>
      </c>
    </row>
    <row r="28" spans="1:15" ht="16.05" customHeight="1" x14ac:dyDescent="0.25">
      <c r="A28" s="125" t="s">
        <v>168</v>
      </c>
      <c r="B28" s="123" t="s">
        <v>75</v>
      </c>
      <c r="C28" s="123" t="s">
        <v>76</v>
      </c>
      <c r="D28" s="123" t="s">
        <v>29</v>
      </c>
      <c r="E28" s="123" t="s">
        <v>21</v>
      </c>
      <c r="F28" s="123" t="s">
        <v>36</v>
      </c>
      <c r="G28" s="123" t="s">
        <v>74</v>
      </c>
      <c r="H28" s="123" t="s">
        <v>69</v>
      </c>
      <c r="I28" s="123" t="s">
        <v>25</v>
      </c>
      <c r="J28" s="133" t="s">
        <v>77</v>
      </c>
      <c r="K28" s="134">
        <v>2</v>
      </c>
      <c r="L28" s="123">
        <v>0</v>
      </c>
      <c r="M28" s="123">
        <v>48</v>
      </c>
      <c r="N28" s="135">
        <v>48</v>
      </c>
    </row>
    <row r="29" spans="1:15" ht="24" x14ac:dyDescent="0.25">
      <c r="A29" s="126" t="s">
        <v>33</v>
      </c>
      <c r="B29" s="122" t="s">
        <v>78</v>
      </c>
      <c r="C29" s="16" t="s">
        <v>79</v>
      </c>
      <c r="D29" s="16" t="s">
        <v>29</v>
      </c>
      <c r="E29" s="16" t="s">
        <v>21</v>
      </c>
      <c r="F29" s="16" t="s">
        <v>36</v>
      </c>
      <c r="G29" s="16">
        <v>2</v>
      </c>
      <c r="H29" s="16" t="s">
        <v>31</v>
      </c>
      <c r="I29" s="16" t="s">
        <v>37</v>
      </c>
      <c r="J29" s="16">
        <v>5</v>
      </c>
      <c r="K29" s="16">
        <v>4.5</v>
      </c>
      <c r="L29" s="16">
        <v>0</v>
      </c>
      <c r="M29" s="16">
        <v>70</v>
      </c>
      <c r="N29" s="44">
        <f>SUM(L29:M29)</f>
        <v>70</v>
      </c>
    </row>
    <row r="30" spans="1:15" ht="24" x14ac:dyDescent="0.25">
      <c r="A30" s="125" t="s">
        <v>38</v>
      </c>
      <c r="B30" s="16" t="s">
        <v>80</v>
      </c>
      <c r="C30" s="16" t="s">
        <v>81</v>
      </c>
      <c r="D30" s="16" t="s">
        <v>29</v>
      </c>
      <c r="E30" s="16" t="s">
        <v>21</v>
      </c>
      <c r="F30" s="16" t="s">
        <v>30</v>
      </c>
      <c r="G30" s="16">
        <v>2</v>
      </c>
      <c r="H30" s="16" t="s">
        <v>82</v>
      </c>
      <c r="I30" s="16" t="s">
        <v>25</v>
      </c>
      <c r="J30" s="16" t="s">
        <v>77</v>
      </c>
      <c r="K30" s="16">
        <v>2</v>
      </c>
      <c r="L30" s="16">
        <f>K30*24</f>
        <v>48</v>
      </c>
      <c r="M30" s="16">
        <v>0</v>
      </c>
      <c r="N30" s="43">
        <f>SUM(L30:M30)</f>
        <v>48</v>
      </c>
    </row>
    <row r="31" spans="1:15" x14ac:dyDescent="0.25">
      <c r="A31" s="126" t="s">
        <v>41</v>
      </c>
      <c r="B31" s="24" t="s">
        <v>83</v>
      </c>
      <c r="C31" s="24" t="s">
        <v>84</v>
      </c>
      <c r="D31" s="25" t="s">
        <v>29</v>
      </c>
      <c r="E31" s="24" t="s">
        <v>21</v>
      </c>
      <c r="F31" s="24" t="s">
        <v>36</v>
      </c>
      <c r="G31" s="24" t="s">
        <v>74</v>
      </c>
      <c r="H31" s="26" t="s">
        <v>31</v>
      </c>
      <c r="I31" s="24" t="s">
        <v>25</v>
      </c>
      <c r="J31" s="56">
        <v>4</v>
      </c>
      <c r="K31" s="57">
        <v>3.5</v>
      </c>
      <c r="L31" s="56">
        <v>0</v>
      </c>
      <c r="M31" s="56">
        <v>56</v>
      </c>
      <c r="N31" s="58">
        <v>56</v>
      </c>
    </row>
    <row r="32" spans="1:15" ht="36" x14ac:dyDescent="0.25">
      <c r="A32" s="125" t="s">
        <v>45</v>
      </c>
      <c r="B32" s="16" t="s">
        <v>85</v>
      </c>
      <c r="C32" s="16" t="s">
        <v>86</v>
      </c>
      <c r="D32" s="17" t="s">
        <v>29</v>
      </c>
      <c r="E32" s="17" t="s">
        <v>21</v>
      </c>
      <c r="F32" s="17" t="s">
        <v>36</v>
      </c>
      <c r="G32" s="17">
        <v>2</v>
      </c>
      <c r="H32" s="16" t="s">
        <v>24</v>
      </c>
      <c r="I32" s="23" t="s">
        <v>25</v>
      </c>
      <c r="J32" s="23">
        <v>4</v>
      </c>
      <c r="K32" s="42">
        <v>3</v>
      </c>
      <c r="L32" s="23">
        <v>0</v>
      </c>
      <c r="M32" s="23">
        <v>48</v>
      </c>
      <c r="N32" s="43">
        <f t="shared" ref="N32:N35" si="1">SUM(L32:M32)</f>
        <v>48</v>
      </c>
    </row>
    <row r="33" spans="1:14" x14ac:dyDescent="0.25">
      <c r="A33" s="126" t="s">
        <v>49</v>
      </c>
      <c r="B33" s="18" t="s">
        <v>87</v>
      </c>
      <c r="C33" s="18" t="s">
        <v>88</v>
      </c>
      <c r="D33" s="17" t="s">
        <v>29</v>
      </c>
      <c r="E33" s="17" t="s">
        <v>21</v>
      </c>
      <c r="F33" s="18" t="s">
        <v>22</v>
      </c>
      <c r="G33" s="18" t="s">
        <v>74</v>
      </c>
      <c r="H33" s="15" t="s">
        <v>56</v>
      </c>
      <c r="I33" s="18" t="s">
        <v>25</v>
      </c>
      <c r="J33" s="23">
        <v>2</v>
      </c>
      <c r="K33" s="42">
        <v>1.5</v>
      </c>
      <c r="L33" s="23">
        <v>0</v>
      </c>
      <c r="M33" s="23">
        <v>24</v>
      </c>
      <c r="N33" s="43">
        <v>24</v>
      </c>
    </row>
    <row r="34" spans="1:14" x14ac:dyDescent="0.25">
      <c r="A34" s="125" t="s">
        <v>52</v>
      </c>
      <c r="B34" s="18" t="s">
        <v>89</v>
      </c>
      <c r="C34" s="16" t="s">
        <v>90</v>
      </c>
      <c r="D34" s="17" t="s">
        <v>29</v>
      </c>
      <c r="E34" s="17" t="s">
        <v>21</v>
      </c>
      <c r="F34" s="17" t="s">
        <v>22</v>
      </c>
      <c r="G34" s="17">
        <v>2</v>
      </c>
      <c r="H34" s="16" t="s">
        <v>44</v>
      </c>
      <c r="I34" s="23" t="s">
        <v>37</v>
      </c>
      <c r="J34" s="23">
        <v>2</v>
      </c>
      <c r="K34" s="42">
        <v>1.5</v>
      </c>
      <c r="L34" s="23">
        <v>20</v>
      </c>
      <c r="M34" s="23">
        <v>4</v>
      </c>
      <c r="N34" s="43">
        <f>SUM(L34:M34)</f>
        <v>24</v>
      </c>
    </row>
    <row r="35" spans="1:14" ht="24" x14ac:dyDescent="0.25">
      <c r="A35" s="126" t="s">
        <v>53</v>
      </c>
      <c r="B35" s="16">
        <v>1100043</v>
      </c>
      <c r="C35" s="123" t="s">
        <v>162</v>
      </c>
      <c r="D35" s="16" t="s">
        <v>29</v>
      </c>
      <c r="E35" s="16" t="s">
        <v>21</v>
      </c>
      <c r="F35" s="16" t="s">
        <v>36</v>
      </c>
      <c r="G35" s="16">
        <v>2</v>
      </c>
      <c r="H35" s="16" t="s">
        <v>24</v>
      </c>
      <c r="I35" s="16" t="s">
        <v>25</v>
      </c>
      <c r="J35" s="16">
        <v>0</v>
      </c>
      <c r="K35" s="16">
        <v>0</v>
      </c>
      <c r="L35" s="16">
        <v>0</v>
      </c>
      <c r="M35" s="16">
        <v>8</v>
      </c>
      <c r="N35" s="44">
        <f t="shared" si="1"/>
        <v>8</v>
      </c>
    </row>
    <row r="36" spans="1:14" x14ac:dyDescent="0.25">
      <c r="A36" s="172" t="s">
        <v>91</v>
      </c>
      <c r="B36" s="165"/>
      <c r="C36" s="165"/>
      <c r="D36" s="165"/>
      <c r="E36" s="165"/>
      <c r="F36" s="165"/>
      <c r="G36" s="165"/>
      <c r="H36" s="165"/>
      <c r="I36" s="165"/>
      <c r="J36" s="47">
        <v>18</v>
      </c>
      <c r="K36" s="48">
        <f>SUM(K27:K35)</f>
        <v>19.5</v>
      </c>
      <c r="L36" s="47">
        <v>68</v>
      </c>
      <c r="M36" s="47">
        <f>SUM(M28:M35)</f>
        <v>258</v>
      </c>
      <c r="N36" s="49">
        <f>SUM(N28:N35)</f>
        <v>326</v>
      </c>
    </row>
    <row r="37" spans="1:14" x14ac:dyDescent="0.25">
      <c r="A37" s="157" t="s">
        <v>167</v>
      </c>
      <c r="B37" s="16" t="s">
        <v>174</v>
      </c>
      <c r="C37" s="156" t="s">
        <v>173</v>
      </c>
      <c r="D37" s="23" t="s">
        <v>29</v>
      </c>
      <c r="E37" s="23" t="s">
        <v>68</v>
      </c>
      <c r="F37" s="23" t="s">
        <v>36</v>
      </c>
      <c r="G37" s="16">
        <v>2</v>
      </c>
      <c r="H37" s="22" t="s">
        <v>69</v>
      </c>
      <c r="I37" s="23" t="s">
        <v>37</v>
      </c>
      <c r="J37" s="50">
        <v>5</v>
      </c>
      <c r="K37" s="51">
        <v>4</v>
      </c>
      <c r="L37" s="50">
        <v>0</v>
      </c>
      <c r="M37" s="50">
        <v>70</v>
      </c>
      <c r="N37" s="52">
        <v>70</v>
      </c>
    </row>
    <row r="38" spans="1:14" x14ac:dyDescent="0.25">
      <c r="A38" s="157" t="s">
        <v>168</v>
      </c>
      <c r="B38" s="16" t="s">
        <v>176</v>
      </c>
      <c r="C38" s="158" t="s">
        <v>175</v>
      </c>
      <c r="D38" s="21" t="s">
        <v>29</v>
      </c>
      <c r="E38" s="21" t="s">
        <v>68</v>
      </c>
      <c r="F38" s="16" t="s">
        <v>36</v>
      </c>
      <c r="G38" s="21">
        <v>2</v>
      </c>
      <c r="H38" s="22" t="s">
        <v>69</v>
      </c>
      <c r="I38" s="23" t="s">
        <v>37</v>
      </c>
      <c r="J38" s="50">
        <v>3</v>
      </c>
      <c r="K38" s="51">
        <v>2.5</v>
      </c>
      <c r="L38" s="50">
        <v>0</v>
      </c>
      <c r="M38" s="50">
        <v>42</v>
      </c>
      <c r="N38" s="52">
        <v>42</v>
      </c>
    </row>
    <row r="39" spans="1:14" ht="15" thickBot="1" x14ac:dyDescent="0.3">
      <c r="A39" s="166" t="s">
        <v>92</v>
      </c>
      <c r="B39" s="167"/>
      <c r="C39" s="168"/>
      <c r="D39" s="167"/>
      <c r="E39" s="167"/>
      <c r="F39" s="168"/>
      <c r="G39" s="168"/>
      <c r="H39" s="167"/>
      <c r="I39" s="167"/>
      <c r="J39" s="55">
        <f>SUM(J37:J38)</f>
        <v>8</v>
      </c>
      <c r="K39" s="59">
        <f>SUM(K37:K38)</f>
        <v>6.5</v>
      </c>
      <c r="L39" s="55">
        <f>SUM(L37:L38)</f>
        <v>0</v>
      </c>
      <c r="M39" s="55">
        <f>SUM(M37:M38)</f>
        <v>112</v>
      </c>
      <c r="N39" s="55">
        <f>SUM(N37:N38)</f>
        <v>112</v>
      </c>
    </row>
    <row r="40" spans="1:14" ht="15" thickBot="1" x14ac:dyDescent="0.3">
      <c r="A40" s="169" t="s">
        <v>93</v>
      </c>
      <c r="B40" s="170"/>
      <c r="C40" s="171"/>
      <c r="D40" s="170"/>
      <c r="E40" s="170"/>
      <c r="F40" s="171"/>
      <c r="G40" s="171"/>
      <c r="H40" s="170"/>
      <c r="I40" s="170"/>
      <c r="J40" s="53">
        <v>0</v>
      </c>
      <c r="K40" s="59">
        <v>0</v>
      </c>
      <c r="L40" s="53">
        <v>0</v>
      </c>
      <c r="M40" s="53">
        <v>0</v>
      </c>
      <c r="N40" s="60">
        <v>0</v>
      </c>
    </row>
    <row r="41" spans="1:14" ht="15" thickBot="1" x14ac:dyDescent="0.3">
      <c r="A41" s="169" t="s">
        <v>94</v>
      </c>
      <c r="B41" s="170"/>
      <c r="C41" s="171"/>
      <c r="D41" s="170"/>
      <c r="E41" s="170"/>
      <c r="F41" s="171"/>
      <c r="G41" s="171"/>
      <c r="H41" s="170"/>
      <c r="I41" s="170"/>
      <c r="J41" s="53" t="s">
        <v>66</v>
      </c>
      <c r="K41" s="59">
        <v>0</v>
      </c>
      <c r="L41" s="53">
        <v>0</v>
      </c>
      <c r="M41" s="53">
        <v>0</v>
      </c>
      <c r="N41" s="53">
        <v>0</v>
      </c>
    </row>
    <row r="42" spans="1:14" ht="24" x14ac:dyDescent="0.25">
      <c r="A42" s="145" t="s">
        <v>167</v>
      </c>
      <c r="B42" s="122" t="s">
        <v>95</v>
      </c>
      <c r="C42" s="16" t="s">
        <v>96</v>
      </c>
      <c r="D42" s="16" t="s">
        <v>29</v>
      </c>
      <c r="E42" s="16" t="s">
        <v>21</v>
      </c>
      <c r="F42" s="16" t="s">
        <v>36</v>
      </c>
      <c r="G42" s="16">
        <v>3</v>
      </c>
      <c r="H42" s="16" t="s">
        <v>31</v>
      </c>
      <c r="I42" s="16" t="s">
        <v>37</v>
      </c>
      <c r="J42" s="16">
        <v>4</v>
      </c>
      <c r="K42" s="16">
        <v>3.5</v>
      </c>
      <c r="L42" s="16">
        <v>0</v>
      </c>
      <c r="M42" s="16">
        <v>56</v>
      </c>
      <c r="N42" s="44">
        <v>56</v>
      </c>
    </row>
    <row r="43" spans="1:14" x14ac:dyDescent="0.25">
      <c r="A43" s="145" t="s">
        <v>168</v>
      </c>
      <c r="B43" s="16" t="s">
        <v>97</v>
      </c>
      <c r="C43" s="16" t="s">
        <v>98</v>
      </c>
      <c r="D43" s="17" t="s">
        <v>29</v>
      </c>
      <c r="E43" s="17" t="s">
        <v>21</v>
      </c>
      <c r="F43" s="17" t="s">
        <v>22</v>
      </c>
      <c r="G43" s="17">
        <v>3</v>
      </c>
      <c r="H43" s="16" t="s">
        <v>44</v>
      </c>
      <c r="I43" s="23" t="s">
        <v>25</v>
      </c>
      <c r="J43" s="23">
        <v>2</v>
      </c>
      <c r="K43" s="42">
        <v>1.5</v>
      </c>
      <c r="L43" s="23">
        <v>20</v>
      </c>
      <c r="M43" s="23">
        <v>4</v>
      </c>
      <c r="N43" s="43">
        <f>SUM(L43:M43)</f>
        <v>24</v>
      </c>
    </row>
    <row r="44" spans="1:14" x14ac:dyDescent="0.25">
      <c r="A44" s="145" t="s">
        <v>33</v>
      </c>
      <c r="B44" s="16" t="s">
        <v>99</v>
      </c>
      <c r="C44" s="16" t="s">
        <v>100</v>
      </c>
      <c r="D44" s="16" t="s">
        <v>29</v>
      </c>
      <c r="E44" s="17" t="s">
        <v>21</v>
      </c>
      <c r="F44" s="16" t="s">
        <v>36</v>
      </c>
      <c r="G44" s="16">
        <v>3</v>
      </c>
      <c r="H44" s="16" t="s">
        <v>82</v>
      </c>
      <c r="I44" s="16" t="s">
        <v>25</v>
      </c>
      <c r="J44" s="23">
        <v>2</v>
      </c>
      <c r="K44" s="42">
        <v>2</v>
      </c>
      <c r="L44" s="23">
        <v>0</v>
      </c>
      <c r="M44" s="23">
        <v>36</v>
      </c>
      <c r="N44" s="43">
        <f>SUM(L44:M44)</f>
        <v>36</v>
      </c>
    </row>
    <row r="45" spans="1:14" ht="24" x14ac:dyDescent="0.25">
      <c r="A45" s="145" t="s">
        <v>38</v>
      </c>
      <c r="B45" s="16" t="s">
        <v>101</v>
      </c>
      <c r="C45" s="28" t="s">
        <v>102</v>
      </c>
      <c r="D45" s="17" t="s">
        <v>29</v>
      </c>
      <c r="E45" s="17" t="s">
        <v>21</v>
      </c>
      <c r="F45" s="17" t="s">
        <v>30</v>
      </c>
      <c r="G45" s="17">
        <v>3</v>
      </c>
      <c r="H45" s="16" t="s">
        <v>24</v>
      </c>
      <c r="I45" s="23" t="s">
        <v>25</v>
      </c>
      <c r="J45" s="23" t="s">
        <v>32</v>
      </c>
      <c r="K45" s="42">
        <v>1</v>
      </c>
      <c r="L45" s="23">
        <v>12</v>
      </c>
      <c r="M45" s="23">
        <v>0</v>
      </c>
      <c r="N45" s="43">
        <f>SUM(L45:M45)</f>
        <v>12</v>
      </c>
    </row>
    <row r="46" spans="1:14" ht="24" x14ac:dyDescent="0.25">
      <c r="A46" s="145" t="s">
        <v>41</v>
      </c>
      <c r="B46" s="16">
        <v>1100044</v>
      </c>
      <c r="C46" s="123" t="s">
        <v>163</v>
      </c>
      <c r="D46" s="16" t="s">
        <v>29</v>
      </c>
      <c r="E46" s="16" t="s">
        <v>21</v>
      </c>
      <c r="F46" s="16" t="s">
        <v>36</v>
      </c>
      <c r="G46" s="16">
        <v>3</v>
      </c>
      <c r="H46" s="16" t="s">
        <v>24</v>
      </c>
      <c r="I46" s="16" t="s">
        <v>25</v>
      </c>
      <c r="J46" s="16" t="s">
        <v>66</v>
      </c>
      <c r="K46" s="16">
        <v>0</v>
      </c>
      <c r="L46" s="16">
        <v>0</v>
      </c>
      <c r="M46" s="16">
        <v>8</v>
      </c>
      <c r="N46" s="44">
        <v>8</v>
      </c>
    </row>
    <row r="47" spans="1:14" x14ac:dyDescent="0.25">
      <c r="A47" s="172" t="s">
        <v>103</v>
      </c>
      <c r="B47" s="165"/>
      <c r="C47" s="165"/>
      <c r="D47" s="165"/>
      <c r="E47" s="165"/>
      <c r="F47" s="165"/>
      <c r="G47" s="165"/>
      <c r="H47" s="165"/>
      <c r="I47" s="165"/>
      <c r="J47" s="47">
        <f>SUM(J42:J44)</f>
        <v>8</v>
      </c>
      <c r="K47" s="47">
        <v>8</v>
      </c>
      <c r="L47" s="47">
        <v>32</v>
      </c>
      <c r="M47" s="47">
        <v>104</v>
      </c>
      <c r="N47" s="47">
        <v>124</v>
      </c>
    </row>
    <row r="48" spans="1:14" x14ac:dyDescent="0.25">
      <c r="A48" s="29" t="s">
        <v>17</v>
      </c>
      <c r="B48" s="15" t="s">
        <v>178</v>
      </c>
      <c r="C48" s="156" t="s">
        <v>177</v>
      </c>
      <c r="D48" s="21" t="s">
        <v>29</v>
      </c>
      <c r="E48" s="21" t="s">
        <v>68</v>
      </c>
      <c r="F48" s="30" t="s">
        <v>36</v>
      </c>
      <c r="G48" s="21">
        <v>3</v>
      </c>
      <c r="H48" s="22" t="s">
        <v>166</v>
      </c>
      <c r="I48" s="18" t="s">
        <v>25</v>
      </c>
      <c r="J48" s="50">
        <v>3</v>
      </c>
      <c r="K48" s="51">
        <v>2.5</v>
      </c>
      <c r="L48" s="50">
        <v>0</v>
      </c>
      <c r="M48" s="50">
        <v>42</v>
      </c>
      <c r="N48" s="52">
        <v>42</v>
      </c>
    </row>
    <row r="49" spans="1:15" x14ac:dyDescent="0.25">
      <c r="A49" s="144" t="s">
        <v>168</v>
      </c>
      <c r="B49" s="15" t="s">
        <v>180</v>
      </c>
      <c r="C49" s="155" t="s">
        <v>179</v>
      </c>
      <c r="D49" s="17" t="s">
        <v>29</v>
      </c>
      <c r="E49" s="21" t="s">
        <v>68</v>
      </c>
      <c r="F49" s="30" t="s">
        <v>22</v>
      </c>
      <c r="G49" s="16">
        <v>2</v>
      </c>
      <c r="H49" s="22" t="s">
        <v>69</v>
      </c>
      <c r="I49" s="18" t="s">
        <v>25</v>
      </c>
      <c r="J49" s="23">
        <v>2</v>
      </c>
      <c r="K49" s="51">
        <v>2</v>
      </c>
      <c r="L49" s="50">
        <v>14</v>
      </c>
      <c r="M49" s="50">
        <v>14</v>
      </c>
      <c r="N49" s="52">
        <v>28</v>
      </c>
    </row>
    <row r="50" spans="1:15" x14ac:dyDescent="0.25">
      <c r="A50" s="29" t="s">
        <v>33</v>
      </c>
      <c r="B50" s="15" t="s">
        <v>182</v>
      </c>
      <c r="C50" s="156" t="s">
        <v>181</v>
      </c>
      <c r="D50" s="23" t="s">
        <v>29</v>
      </c>
      <c r="E50" s="23" t="s">
        <v>68</v>
      </c>
      <c r="F50" s="23" t="s">
        <v>36</v>
      </c>
      <c r="G50" s="16">
        <v>3</v>
      </c>
      <c r="H50" s="22" t="s">
        <v>69</v>
      </c>
      <c r="I50" s="23" t="s">
        <v>37</v>
      </c>
      <c r="J50" s="50">
        <v>3</v>
      </c>
      <c r="K50" s="51">
        <v>2.5</v>
      </c>
      <c r="L50" s="50">
        <v>0</v>
      </c>
      <c r="M50" s="50">
        <v>42</v>
      </c>
      <c r="N50" s="52">
        <v>42</v>
      </c>
    </row>
    <row r="51" spans="1:15" x14ac:dyDescent="0.25">
      <c r="A51" s="144" t="s">
        <v>38</v>
      </c>
      <c r="B51" s="15" t="s">
        <v>184</v>
      </c>
      <c r="C51" s="155" t="s">
        <v>183</v>
      </c>
      <c r="D51" s="21" t="s">
        <v>29</v>
      </c>
      <c r="E51" s="21" t="s">
        <v>68</v>
      </c>
      <c r="F51" s="21" t="s">
        <v>36</v>
      </c>
      <c r="G51" s="21">
        <v>3</v>
      </c>
      <c r="H51" s="31" t="s">
        <v>104</v>
      </c>
      <c r="I51" s="16" t="s">
        <v>25</v>
      </c>
      <c r="J51" s="50">
        <v>3</v>
      </c>
      <c r="K51" s="51">
        <v>2.5</v>
      </c>
      <c r="L51" s="50">
        <v>0</v>
      </c>
      <c r="M51" s="50">
        <v>42</v>
      </c>
      <c r="N51" s="52">
        <v>42</v>
      </c>
    </row>
    <row r="52" spans="1:15" x14ac:dyDescent="0.25">
      <c r="A52" s="29" t="s">
        <v>41</v>
      </c>
      <c r="B52" s="15" t="s">
        <v>186</v>
      </c>
      <c r="C52" s="159" t="s">
        <v>185</v>
      </c>
      <c r="D52" s="17" t="s">
        <v>29</v>
      </c>
      <c r="E52" s="21" t="s">
        <v>68</v>
      </c>
      <c r="F52" s="30" t="s">
        <v>36</v>
      </c>
      <c r="G52" s="21">
        <v>3</v>
      </c>
      <c r="H52" s="22" t="s">
        <v>69</v>
      </c>
      <c r="I52" s="50" t="s">
        <v>25</v>
      </c>
      <c r="J52" s="23">
        <v>2</v>
      </c>
      <c r="K52" s="51">
        <v>2</v>
      </c>
      <c r="L52" s="50">
        <v>0</v>
      </c>
      <c r="M52" s="50">
        <v>28</v>
      </c>
      <c r="N52" s="52">
        <v>28</v>
      </c>
    </row>
    <row r="53" spans="1:15" x14ac:dyDescent="0.25">
      <c r="A53" s="144" t="s">
        <v>45</v>
      </c>
      <c r="B53" s="15" t="s">
        <v>188</v>
      </c>
      <c r="C53" s="155" t="s">
        <v>187</v>
      </c>
      <c r="D53" s="21" t="s">
        <v>29</v>
      </c>
      <c r="E53" s="21" t="s">
        <v>68</v>
      </c>
      <c r="F53" s="30" t="s">
        <v>36</v>
      </c>
      <c r="G53" s="21">
        <v>3</v>
      </c>
      <c r="H53" s="22" t="s">
        <v>69</v>
      </c>
      <c r="I53" s="50" t="s">
        <v>37</v>
      </c>
      <c r="J53" s="50">
        <v>4</v>
      </c>
      <c r="K53" s="51">
        <v>3.5</v>
      </c>
      <c r="L53" s="50">
        <v>0</v>
      </c>
      <c r="M53" s="50">
        <v>56</v>
      </c>
      <c r="N53" s="52">
        <v>56</v>
      </c>
    </row>
    <row r="54" spans="1:15" x14ac:dyDescent="0.25">
      <c r="A54" s="29" t="s">
        <v>49</v>
      </c>
      <c r="B54" s="15"/>
      <c r="C54" s="155" t="s">
        <v>191</v>
      </c>
      <c r="D54" s="21" t="s">
        <v>29</v>
      </c>
      <c r="E54" s="32" t="s">
        <v>105</v>
      </c>
      <c r="F54" s="32" t="s">
        <v>30</v>
      </c>
      <c r="G54" s="21">
        <v>3</v>
      </c>
      <c r="H54" s="22" t="s">
        <v>69</v>
      </c>
      <c r="I54" s="18" t="s">
        <v>25</v>
      </c>
      <c r="J54" s="18" t="s">
        <v>32</v>
      </c>
      <c r="K54" s="42">
        <v>1</v>
      </c>
      <c r="L54" s="17">
        <f>K54*24</f>
        <v>24</v>
      </c>
      <c r="M54" s="23">
        <v>0</v>
      </c>
      <c r="N54" s="44">
        <f>SUM(L54:M54)</f>
        <v>24</v>
      </c>
    </row>
    <row r="55" spans="1:15" x14ac:dyDescent="0.25">
      <c r="A55" s="144" t="s">
        <v>52</v>
      </c>
      <c r="B55" s="15" t="s">
        <v>190</v>
      </c>
      <c r="C55" s="155" t="s">
        <v>189</v>
      </c>
      <c r="D55" s="21" t="s">
        <v>29</v>
      </c>
      <c r="E55" s="32" t="s">
        <v>105</v>
      </c>
      <c r="F55" s="32" t="s">
        <v>30</v>
      </c>
      <c r="G55" s="21">
        <v>3</v>
      </c>
      <c r="H55" s="22" t="s">
        <v>69</v>
      </c>
      <c r="I55" s="18" t="s">
        <v>25</v>
      </c>
      <c r="J55" s="18" t="s">
        <v>32</v>
      </c>
      <c r="K55" s="42">
        <v>1</v>
      </c>
      <c r="L55" s="17">
        <f>K55*24</f>
        <v>24</v>
      </c>
      <c r="M55" s="23">
        <v>0</v>
      </c>
      <c r="N55" s="44">
        <f>SUM(L55:M55)</f>
        <v>24</v>
      </c>
    </row>
    <row r="56" spans="1:15" x14ac:dyDescent="0.25">
      <c r="A56" s="29" t="s">
        <v>53</v>
      </c>
      <c r="B56" s="15"/>
      <c r="C56" s="160" t="s">
        <v>192</v>
      </c>
      <c r="D56" s="21" t="s">
        <v>29</v>
      </c>
      <c r="E56" s="32" t="s">
        <v>105</v>
      </c>
      <c r="F56" s="32" t="s">
        <v>30</v>
      </c>
      <c r="G56" s="21">
        <v>3</v>
      </c>
      <c r="H56" s="22" t="s">
        <v>69</v>
      </c>
      <c r="I56" s="18" t="s">
        <v>25</v>
      </c>
      <c r="J56" s="16" t="s">
        <v>77</v>
      </c>
      <c r="K56" s="57">
        <v>2</v>
      </c>
      <c r="L56" s="16">
        <f>K56*24</f>
        <v>48</v>
      </c>
      <c r="M56" s="16">
        <v>0</v>
      </c>
      <c r="N56" s="43">
        <f>SUM(L56:M56)</f>
        <v>48</v>
      </c>
    </row>
    <row r="57" spans="1:15" x14ac:dyDescent="0.25">
      <c r="A57" s="166" t="s">
        <v>106</v>
      </c>
      <c r="B57" s="167"/>
      <c r="C57" s="168"/>
      <c r="D57" s="167"/>
      <c r="E57" s="167"/>
      <c r="F57" s="168"/>
      <c r="G57" s="168"/>
      <c r="H57" s="167"/>
      <c r="I57" s="167"/>
      <c r="J57" s="55">
        <f>SUM(J48:J53)</f>
        <v>17</v>
      </c>
      <c r="K57" s="54">
        <f t="shared" ref="K57:N57" si="2">SUM(K48:K53)</f>
        <v>15</v>
      </c>
      <c r="L57" s="55">
        <f t="shared" si="2"/>
        <v>14</v>
      </c>
      <c r="M57" s="55">
        <f t="shared" si="2"/>
        <v>224</v>
      </c>
      <c r="N57" s="55">
        <f t="shared" si="2"/>
        <v>238</v>
      </c>
    </row>
    <row r="58" spans="1:15" x14ac:dyDescent="0.25">
      <c r="A58" s="166" t="s">
        <v>107</v>
      </c>
      <c r="B58" s="167"/>
      <c r="C58" s="168"/>
      <c r="D58" s="167"/>
      <c r="E58" s="167"/>
      <c r="F58" s="168"/>
      <c r="G58" s="168"/>
      <c r="H58" s="167"/>
      <c r="I58" s="167"/>
      <c r="J58" s="61">
        <v>0</v>
      </c>
      <c r="K58" s="54">
        <v>0</v>
      </c>
      <c r="L58" s="61">
        <v>0</v>
      </c>
      <c r="M58" s="61">
        <v>0</v>
      </c>
      <c r="N58" s="61">
        <v>0</v>
      </c>
    </row>
    <row r="59" spans="1:15" x14ac:dyDescent="0.25">
      <c r="A59" s="169" t="s">
        <v>94</v>
      </c>
      <c r="B59" s="170"/>
      <c r="C59" s="171"/>
      <c r="D59" s="170"/>
      <c r="E59" s="170"/>
      <c r="F59" s="171"/>
      <c r="G59" s="171"/>
      <c r="H59" s="170"/>
      <c r="I59" s="170"/>
      <c r="J59" s="55" t="s">
        <v>108</v>
      </c>
      <c r="K59" s="54">
        <v>4</v>
      </c>
      <c r="L59" s="55">
        <f>K59*24</f>
        <v>96</v>
      </c>
      <c r="M59" s="61">
        <v>0</v>
      </c>
      <c r="N59" s="55">
        <f>SUM(L59:M59)</f>
        <v>96</v>
      </c>
    </row>
    <row r="60" spans="1:15" x14ac:dyDescent="0.25">
      <c r="A60" s="33" t="s">
        <v>17</v>
      </c>
      <c r="B60" s="34" t="s">
        <v>109</v>
      </c>
      <c r="C60" s="35" t="s">
        <v>110</v>
      </c>
      <c r="D60" s="35" t="s">
        <v>29</v>
      </c>
      <c r="E60" s="21" t="s">
        <v>21</v>
      </c>
      <c r="F60" s="35" t="s">
        <v>22</v>
      </c>
      <c r="G60" s="35">
        <v>4</v>
      </c>
      <c r="H60" s="22" t="s">
        <v>56</v>
      </c>
      <c r="I60" s="50" t="s">
        <v>25</v>
      </c>
      <c r="J60" s="50">
        <v>2</v>
      </c>
      <c r="K60" s="51">
        <v>1</v>
      </c>
      <c r="L60" s="50">
        <v>4</v>
      </c>
      <c r="M60" s="50">
        <v>12</v>
      </c>
      <c r="N60" s="52">
        <f>SUM(L60:M60)</f>
        <v>16</v>
      </c>
    </row>
    <row r="61" spans="1:15" x14ac:dyDescent="0.25">
      <c r="A61" s="14" t="s">
        <v>26</v>
      </c>
      <c r="B61" s="15" t="s">
        <v>111</v>
      </c>
      <c r="C61" s="16" t="s">
        <v>112</v>
      </c>
      <c r="D61" s="17" t="s">
        <v>29</v>
      </c>
      <c r="E61" s="17" t="s">
        <v>21</v>
      </c>
      <c r="F61" s="17" t="s">
        <v>22</v>
      </c>
      <c r="G61" s="17">
        <v>4</v>
      </c>
      <c r="H61" s="16" t="s">
        <v>44</v>
      </c>
      <c r="I61" s="23" t="s">
        <v>25</v>
      </c>
      <c r="J61" s="23">
        <v>2</v>
      </c>
      <c r="K61" s="42">
        <v>1.5</v>
      </c>
      <c r="L61" s="23">
        <v>20</v>
      </c>
      <c r="M61" s="23">
        <v>4</v>
      </c>
      <c r="N61" s="43">
        <f>SUM(L61:M61)</f>
        <v>24</v>
      </c>
    </row>
    <row r="62" spans="1:15" ht="24" x14ac:dyDescent="0.25">
      <c r="A62" s="14" t="s">
        <v>33</v>
      </c>
      <c r="B62" s="15" t="s">
        <v>113</v>
      </c>
      <c r="C62" s="123" t="s">
        <v>164</v>
      </c>
      <c r="D62" s="17" t="s">
        <v>29</v>
      </c>
      <c r="E62" s="17" t="s">
        <v>21</v>
      </c>
      <c r="F62" s="17" t="s">
        <v>36</v>
      </c>
      <c r="G62" s="17">
        <v>4</v>
      </c>
      <c r="H62" s="16" t="s">
        <v>24</v>
      </c>
      <c r="I62" s="23" t="s">
        <v>25</v>
      </c>
      <c r="J62" s="23">
        <v>4</v>
      </c>
      <c r="K62" s="42">
        <v>1</v>
      </c>
      <c r="L62" s="23">
        <v>0</v>
      </c>
      <c r="M62" s="23">
        <v>8</v>
      </c>
      <c r="N62" s="43">
        <v>8</v>
      </c>
      <c r="O62" s="46"/>
    </row>
    <row r="63" spans="1:15" x14ac:dyDescent="0.25">
      <c r="A63" s="172" t="s">
        <v>114</v>
      </c>
      <c r="B63" s="165"/>
      <c r="C63" s="165"/>
      <c r="D63" s="165"/>
      <c r="E63" s="165"/>
      <c r="F63" s="165"/>
      <c r="G63" s="165"/>
      <c r="H63" s="165"/>
      <c r="I63" s="165"/>
      <c r="J63" s="47">
        <f t="shared" ref="J63:N63" si="3">SUM(J60:J62)</f>
        <v>8</v>
      </c>
      <c r="K63" s="48">
        <f t="shared" si="3"/>
        <v>3.5</v>
      </c>
      <c r="L63" s="47">
        <f t="shared" si="3"/>
        <v>24</v>
      </c>
      <c r="M63" s="47">
        <f t="shared" si="3"/>
        <v>24</v>
      </c>
      <c r="N63" s="47">
        <f t="shared" si="3"/>
        <v>48</v>
      </c>
    </row>
    <row r="64" spans="1:15" x14ac:dyDescent="0.25">
      <c r="A64" s="29" t="s">
        <v>17</v>
      </c>
      <c r="B64" s="19"/>
      <c r="C64" s="22" t="s">
        <v>115</v>
      </c>
      <c r="D64" s="17" t="s">
        <v>29</v>
      </c>
      <c r="E64" s="21" t="s">
        <v>68</v>
      </c>
      <c r="F64" s="30" t="s">
        <v>36</v>
      </c>
      <c r="G64" s="21">
        <v>4</v>
      </c>
      <c r="H64" s="22" t="s">
        <v>69</v>
      </c>
      <c r="I64" s="16" t="s">
        <v>37</v>
      </c>
      <c r="J64" s="23">
        <v>5</v>
      </c>
      <c r="K64" s="51">
        <v>4</v>
      </c>
      <c r="L64" s="50">
        <v>0</v>
      </c>
      <c r="M64" s="50">
        <v>70</v>
      </c>
      <c r="N64" s="50">
        <v>70</v>
      </c>
    </row>
    <row r="65" spans="1:15" x14ac:dyDescent="0.25">
      <c r="A65" s="144" t="s">
        <v>168</v>
      </c>
      <c r="B65" s="19"/>
      <c r="C65" s="22" t="s">
        <v>116</v>
      </c>
      <c r="D65" s="17" t="s">
        <v>29</v>
      </c>
      <c r="E65" s="17" t="s">
        <v>117</v>
      </c>
      <c r="F65" s="32" t="s">
        <v>22</v>
      </c>
      <c r="G65" s="21">
        <v>4</v>
      </c>
      <c r="H65" s="22" t="s">
        <v>69</v>
      </c>
      <c r="I65" s="50" t="s">
        <v>37</v>
      </c>
      <c r="J65" s="23">
        <v>5</v>
      </c>
      <c r="K65" s="51">
        <v>4</v>
      </c>
      <c r="L65" s="50">
        <v>10</v>
      </c>
      <c r="M65" s="50">
        <v>60</v>
      </c>
      <c r="N65" s="50">
        <v>70</v>
      </c>
    </row>
    <row r="66" spans="1:15" ht="24" x14ac:dyDescent="0.25">
      <c r="A66" s="29" t="s">
        <v>33</v>
      </c>
      <c r="B66" s="19"/>
      <c r="C66" s="22" t="s">
        <v>118</v>
      </c>
      <c r="D66" s="17" t="s">
        <v>29</v>
      </c>
      <c r="E66" s="17" t="s">
        <v>117</v>
      </c>
      <c r="F66" s="62" t="s">
        <v>22</v>
      </c>
      <c r="G66" s="21">
        <v>4</v>
      </c>
      <c r="H66" s="22" t="s">
        <v>69</v>
      </c>
      <c r="I66" s="50" t="s">
        <v>37</v>
      </c>
      <c r="J66" s="23">
        <v>4</v>
      </c>
      <c r="K66" s="57">
        <v>3.5</v>
      </c>
      <c r="L66" s="50">
        <v>28</v>
      </c>
      <c r="M66" s="50">
        <v>28</v>
      </c>
      <c r="N66" s="50">
        <v>56</v>
      </c>
    </row>
    <row r="67" spans="1:15" ht="24" x14ac:dyDescent="0.25">
      <c r="A67" s="144" t="s">
        <v>38</v>
      </c>
      <c r="B67" s="19"/>
      <c r="C67" s="22" t="s">
        <v>119</v>
      </c>
      <c r="D67" s="17" t="s">
        <v>29</v>
      </c>
      <c r="E67" s="17" t="s">
        <v>117</v>
      </c>
      <c r="F67" s="62" t="s">
        <v>22</v>
      </c>
      <c r="G67" s="21">
        <v>4</v>
      </c>
      <c r="H67" s="22" t="s">
        <v>69</v>
      </c>
      <c r="I67" s="50" t="s">
        <v>37</v>
      </c>
      <c r="J67" s="23">
        <v>4</v>
      </c>
      <c r="K67" s="57">
        <v>3.5</v>
      </c>
      <c r="L67" s="50">
        <v>10</v>
      </c>
      <c r="M67" s="50">
        <v>46</v>
      </c>
      <c r="N67" s="50">
        <v>56</v>
      </c>
    </row>
    <row r="68" spans="1:15" x14ac:dyDescent="0.25">
      <c r="A68" s="29" t="s">
        <v>41</v>
      </c>
      <c r="B68" s="19"/>
      <c r="C68" s="22" t="s">
        <v>120</v>
      </c>
      <c r="D68" s="17" t="s">
        <v>29</v>
      </c>
      <c r="E68" s="17" t="s">
        <v>117</v>
      </c>
      <c r="F68" s="62" t="s">
        <v>22</v>
      </c>
      <c r="G68" s="21">
        <v>4</v>
      </c>
      <c r="H68" s="22" t="s">
        <v>69</v>
      </c>
      <c r="I68" s="50" t="s">
        <v>37</v>
      </c>
      <c r="J68" s="50">
        <v>3</v>
      </c>
      <c r="K68" s="51">
        <v>2.5</v>
      </c>
      <c r="L68" s="50">
        <v>10</v>
      </c>
      <c r="M68" s="50">
        <v>32</v>
      </c>
      <c r="N68" s="52">
        <v>42</v>
      </c>
    </row>
    <row r="69" spans="1:15" x14ac:dyDescent="0.25">
      <c r="A69" s="144" t="s">
        <v>45</v>
      </c>
      <c r="B69" s="19"/>
      <c r="C69" s="22" t="s">
        <v>121</v>
      </c>
      <c r="D69" s="17" t="s">
        <v>29</v>
      </c>
      <c r="E69" s="32" t="s">
        <v>105</v>
      </c>
      <c r="F69" s="32" t="s">
        <v>30</v>
      </c>
      <c r="G69" s="21">
        <v>4</v>
      </c>
      <c r="H69" s="22" t="s">
        <v>69</v>
      </c>
      <c r="I69" s="18" t="s">
        <v>25</v>
      </c>
      <c r="J69" s="18" t="s">
        <v>108</v>
      </c>
      <c r="K69" s="42">
        <v>4</v>
      </c>
      <c r="L69" s="17">
        <f>K69*24</f>
        <v>96</v>
      </c>
      <c r="M69" s="23">
        <v>0</v>
      </c>
      <c r="N69" s="44">
        <f>SUM(L69:M69)</f>
        <v>96</v>
      </c>
      <c r="O69" s="46"/>
    </row>
    <row r="70" spans="1:15" x14ac:dyDescent="0.25">
      <c r="A70" s="166" t="s">
        <v>122</v>
      </c>
      <c r="B70" s="167"/>
      <c r="C70" s="168"/>
      <c r="D70" s="167"/>
      <c r="E70" s="167"/>
      <c r="F70" s="168"/>
      <c r="G70" s="168"/>
      <c r="H70" s="167"/>
      <c r="I70" s="167"/>
      <c r="J70" s="55">
        <v>5</v>
      </c>
      <c r="K70" s="54">
        <v>4</v>
      </c>
      <c r="L70" s="55">
        <v>0</v>
      </c>
      <c r="M70" s="55">
        <v>70</v>
      </c>
      <c r="N70" s="55">
        <v>70</v>
      </c>
    </row>
    <row r="71" spans="1:15" x14ac:dyDescent="0.25">
      <c r="A71" s="166" t="s">
        <v>123</v>
      </c>
      <c r="B71" s="167"/>
      <c r="C71" s="168"/>
      <c r="D71" s="167"/>
      <c r="E71" s="167"/>
      <c r="F71" s="168"/>
      <c r="G71" s="168"/>
      <c r="H71" s="167"/>
      <c r="I71" s="167"/>
      <c r="J71" s="61">
        <f>SUM(J65:J67)</f>
        <v>13</v>
      </c>
      <c r="K71" s="54">
        <f>SUM(K65:K67)</f>
        <v>11</v>
      </c>
      <c r="L71" s="55">
        <f>SUM(L65:L67)</f>
        <v>48</v>
      </c>
      <c r="M71" s="55">
        <f>SUM(M65:M67)</f>
        <v>134</v>
      </c>
      <c r="N71" s="55">
        <f>SUM(N65:N67)</f>
        <v>182</v>
      </c>
    </row>
    <row r="72" spans="1:15" ht="15" thickBot="1" x14ac:dyDescent="0.3">
      <c r="A72" s="169" t="s">
        <v>124</v>
      </c>
      <c r="B72" s="170"/>
      <c r="C72" s="171"/>
      <c r="D72" s="170"/>
      <c r="E72" s="170"/>
      <c r="F72" s="171"/>
      <c r="G72" s="171"/>
      <c r="H72" s="170"/>
      <c r="I72" s="170"/>
      <c r="J72" s="55" t="s">
        <v>108</v>
      </c>
      <c r="K72" s="54">
        <v>4</v>
      </c>
      <c r="L72" s="61">
        <f>K72*24</f>
        <v>96</v>
      </c>
      <c r="M72" s="61">
        <v>0</v>
      </c>
      <c r="N72" s="61">
        <f>SUM(L72:M72)</f>
        <v>96</v>
      </c>
    </row>
    <row r="73" spans="1:15" x14ac:dyDescent="0.25">
      <c r="A73" s="29" t="s">
        <v>17</v>
      </c>
      <c r="B73" s="35" t="s">
        <v>194</v>
      </c>
      <c r="C73" s="155" t="s">
        <v>193</v>
      </c>
      <c r="D73" s="21" t="s">
        <v>29</v>
      </c>
      <c r="E73" s="17" t="s">
        <v>117</v>
      </c>
      <c r="F73" s="62" t="s">
        <v>22</v>
      </c>
      <c r="G73" s="21">
        <v>5</v>
      </c>
      <c r="H73" s="22" t="s">
        <v>69</v>
      </c>
      <c r="I73" s="50" t="s">
        <v>37</v>
      </c>
      <c r="J73" s="23">
        <v>5</v>
      </c>
      <c r="K73" s="97">
        <v>4</v>
      </c>
      <c r="L73" s="98">
        <v>10</v>
      </c>
      <c r="M73" s="99">
        <v>60</v>
      </c>
      <c r="N73" s="99">
        <v>70</v>
      </c>
    </row>
    <row r="74" spans="1:15" x14ac:dyDescent="0.25">
      <c r="A74" s="144" t="s">
        <v>168</v>
      </c>
      <c r="B74" s="35" t="s">
        <v>196</v>
      </c>
      <c r="C74" s="155" t="s">
        <v>195</v>
      </c>
      <c r="D74" s="21" t="s">
        <v>29</v>
      </c>
      <c r="E74" s="17" t="s">
        <v>117</v>
      </c>
      <c r="F74" s="62" t="s">
        <v>22</v>
      </c>
      <c r="G74" s="35" t="s">
        <v>125</v>
      </c>
      <c r="H74" s="22" t="s">
        <v>69</v>
      </c>
      <c r="I74" s="50" t="s">
        <v>37</v>
      </c>
      <c r="J74" s="23">
        <v>5</v>
      </c>
      <c r="K74" s="97">
        <v>4</v>
      </c>
      <c r="L74" s="98">
        <v>10</v>
      </c>
      <c r="M74" s="99">
        <v>60</v>
      </c>
      <c r="N74" s="99">
        <v>70</v>
      </c>
    </row>
    <row r="75" spans="1:15" x14ac:dyDescent="0.25">
      <c r="A75" s="29" t="s">
        <v>33</v>
      </c>
      <c r="B75" s="35" t="s">
        <v>198</v>
      </c>
      <c r="C75" s="155" t="s">
        <v>197</v>
      </c>
      <c r="D75" s="17" t="s">
        <v>29</v>
      </c>
      <c r="E75" s="17" t="s">
        <v>117</v>
      </c>
      <c r="F75" s="62" t="s">
        <v>22</v>
      </c>
      <c r="G75" s="21">
        <v>5</v>
      </c>
      <c r="H75" s="22" t="s">
        <v>69</v>
      </c>
      <c r="I75" s="50" t="s">
        <v>37</v>
      </c>
      <c r="J75" s="23">
        <v>3</v>
      </c>
      <c r="K75" s="97">
        <v>2.5</v>
      </c>
      <c r="L75" s="98">
        <v>10</v>
      </c>
      <c r="M75" s="98">
        <v>32</v>
      </c>
      <c r="N75" s="99">
        <v>42</v>
      </c>
    </row>
    <row r="76" spans="1:15" ht="24" x14ac:dyDescent="0.25">
      <c r="A76" s="144" t="s">
        <v>38</v>
      </c>
      <c r="B76" s="35" t="s">
        <v>200</v>
      </c>
      <c r="C76" s="155" t="s">
        <v>199</v>
      </c>
      <c r="D76" s="21" t="s">
        <v>29</v>
      </c>
      <c r="E76" s="17" t="s">
        <v>117</v>
      </c>
      <c r="F76" s="62" t="s">
        <v>22</v>
      </c>
      <c r="G76" s="21">
        <v>5</v>
      </c>
      <c r="H76" s="22" t="s">
        <v>69</v>
      </c>
      <c r="I76" s="50" t="s">
        <v>37</v>
      </c>
      <c r="J76" s="23">
        <v>4</v>
      </c>
      <c r="K76" s="97">
        <v>3</v>
      </c>
      <c r="L76" s="98">
        <v>28</v>
      </c>
      <c r="M76" s="98">
        <v>28</v>
      </c>
      <c r="N76" s="98">
        <v>56</v>
      </c>
    </row>
    <row r="77" spans="1:15" ht="24" x14ac:dyDescent="0.25">
      <c r="A77" s="29" t="s">
        <v>41</v>
      </c>
      <c r="B77" s="35" t="s">
        <v>202</v>
      </c>
      <c r="C77" s="155" t="s">
        <v>201</v>
      </c>
      <c r="D77" s="21" t="s">
        <v>29</v>
      </c>
      <c r="E77" s="17" t="s">
        <v>126</v>
      </c>
      <c r="F77" s="62" t="s">
        <v>36</v>
      </c>
      <c r="G77" s="35" t="s">
        <v>125</v>
      </c>
      <c r="H77" s="22" t="s">
        <v>69</v>
      </c>
      <c r="I77" s="50" t="s">
        <v>25</v>
      </c>
      <c r="J77" s="23">
        <v>2</v>
      </c>
      <c r="K77" s="97">
        <v>1.5</v>
      </c>
      <c r="L77" s="98">
        <v>0</v>
      </c>
      <c r="M77" s="98">
        <v>28</v>
      </c>
      <c r="N77" s="98">
        <v>28</v>
      </c>
    </row>
    <row r="78" spans="1:15" x14ac:dyDescent="0.25">
      <c r="A78" s="144" t="s">
        <v>45</v>
      </c>
      <c r="B78" s="18" t="s">
        <v>204</v>
      </c>
      <c r="C78" s="155" t="s">
        <v>203</v>
      </c>
      <c r="D78" s="21" t="s">
        <v>29</v>
      </c>
      <c r="E78" s="17" t="s">
        <v>117</v>
      </c>
      <c r="F78" s="62" t="s">
        <v>22</v>
      </c>
      <c r="G78" s="21">
        <v>5</v>
      </c>
      <c r="H78" s="22" t="s">
        <v>69</v>
      </c>
      <c r="I78" s="50" t="s">
        <v>37</v>
      </c>
      <c r="J78" s="23">
        <v>3</v>
      </c>
      <c r="K78" s="97">
        <v>2.5</v>
      </c>
      <c r="L78" s="98">
        <v>10</v>
      </c>
      <c r="M78" s="98">
        <v>32</v>
      </c>
      <c r="N78" s="99">
        <v>42</v>
      </c>
    </row>
    <row r="79" spans="1:15" x14ac:dyDescent="0.25">
      <c r="A79" s="29" t="s">
        <v>49</v>
      </c>
      <c r="B79" s="18" t="s">
        <v>206</v>
      </c>
      <c r="C79" s="155" t="s">
        <v>205</v>
      </c>
      <c r="D79" s="21" t="s">
        <v>29</v>
      </c>
      <c r="E79" s="17" t="s">
        <v>126</v>
      </c>
      <c r="F79" s="62" t="s">
        <v>36</v>
      </c>
      <c r="G79" s="35" t="s">
        <v>125</v>
      </c>
      <c r="H79" s="22" t="s">
        <v>69</v>
      </c>
      <c r="I79" s="50" t="s">
        <v>25</v>
      </c>
      <c r="J79" s="23">
        <v>2</v>
      </c>
      <c r="K79" s="97">
        <v>1.5</v>
      </c>
      <c r="L79" s="98">
        <v>0</v>
      </c>
      <c r="M79" s="98">
        <v>28</v>
      </c>
      <c r="N79" s="98">
        <v>28</v>
      </c>
    </row>
    <row r="80" spans="1:15" x14ac:dyDescent="0.25">
      <c r="A80" s="144" t="s">
        <v>52</v>
      </c>
      <c r="B80" s="18" t="s">
        <v>208</v>
      </c>
      <c r="C80" s="123" t="s">
        <v>207</v>
      </c>
      <c r="D80" s="17" t="s">
        <v>29</v>
      </c>
      <c r="E80" s="17" t="s">
        <v>105</v>
      </c>
      <c r="F80" s="17" t="s">
        <v>30</v>
      </c>
      <c r="G80" s="35" t="s">
        <v>125</v>
      </c>
      <c r="H80" s="22" t="s">
        <v>69</v>
      </c>
      <c r="I80" s="23" t="s">
        <v>25</v>
      </c>
      <c r="J80" s="18" t="s">
        <v>108</v>
      </c>
      <c r="K80" s="42">
        <v>4</v>
      </c>
      <c r="L80" s="17">
        <f>K80*24</f>
        <v>96</v>
      </c>
      <c r="M80" s="23">
        <v>0</v>
      </c>
      <c r="N80" s="44">
        <f>SUM(L80:M80)</f>
        <v>96</v>
      </c>
    </row>
    <row r="81" spans="1:14" x14ac:dyDescent="0.25">
      <c r="A81" s="166" t="s">
        <v>127</v>
      </c>
      <c r="B81" s="167"/>
      <c r="C81" s="168"/>
      <c r="D81" s="167"/>
      <c r="E81" s="167"/>
      <c r="F81" s="168"/>
      <c r="G81" s="168"/>
      <c r="H81" s="167"/>
      <c r="I81" s="167"/>
      <c r="J81" s="61">
        <f>SUM(J73:J76,J78)</f>
        <v>20</v>
      </c>
      <c r="K81" s="61">
        <f t="shared" ref="K81:N81" si="4">SUM(K73:K76,K78)</f>
        <v>16</v>
      </c>
      <c r="L81" s="61">
        <f t="shared" si="4"/>
        <v>68</v>
      </c>
      <c r="M81" s="61">
        <f t="shared" si="4"/>
        <v>212</v>
      </c>
      <c r="N81" s="61">
        <f t="shared" si="4"/>
        <v>280</v>
      </c>
    </row>
    <row r="82" spans="1:14" ht="15" thickBot="1" x14ac:dyDescent="0.3">
      <c r="A82" s="169" t="s">
        <v>128</v>
      </c>
      <c r="B82" s="170"/>
      <c r="C82" s="171"/>
      <c r="D82" s="170"/>
      <c r="E82" s="170"/>
      <c r="F82" s="171"/>
      <c r="G82" s="171"/>
      <c r="H82" s="170"/>
      <c r="I82" s="170"/>
      <c r="J82" s="100" t="s">
        <v>108</v>
      </c>
      <c r="K82" s="101">
        <v>4</v>
      </c>
      <c r="L82" s="102">
        <f>K82*24</f>
        <v>96</v>
      </c>
      <c r="M82" s="102">
        <v>0</v>
      </c>
      <c r="N82" s="102">
        <f>SUM(L82:M82)</f>
        <v>96</v>
      </c>
    </row>
    <row r="83" spans="1:14" ht="24" x14ac:dyDescent="0.25">
      <c r="A83" s="146" t="s">
        <v>167</v>
      </c>
      <c r="B83" s="35"/>
      <c r="C83" s="155" t="s">
        <v>209</v>
      </c>
      <c r="D83" s="21" t="s">
        <v>29</v>
      </c>
      <c r="E83" s="21" t="s">
        <v>105</v>
      </c>
      <c r="F83" s="64" t="s">
        <v>30</v>
      </c>
      <c r="G83" s="35" t="s">
        <v>129</v>
      </c>
      <c r="H83" s="22" t="s">
        <v>69</v>
      </c>
      <c r="I83" s="23" t="s">
        <v>25</v>
      </c>
      <c r="J83" s="18" t="s">
        <v>32</v>
      </c>
      <c r="K83" s="42">
        <v>1</v>
      </c>
      <c r="L83" s="17">
        <f>K83*24</f>
        <v>24</v>
      </c>
      <c r="M83" s="23">
        <v>0</v>
      </c>
      <c r="N83" s="44">
        <f>SUM(L83:M83)</f>
        <v>24</v>
      </c>
    </row>
    <row r="84" spans="1:14" ht="12" customHeight="1" x14ac:dyDescent="0.25">
      <c r="A84" s="146" t="s">
        <v>168</v>
      </c>
      <c r="B84" s="35"/>
      <c r="C84" s="155" t="s">
        <v>210</v>
      </c>
      <c r="D84" s="21" t="s">
        <v>29</v>
      </c>
      <c r="E84" s="21" t="s">
        <v>105</v>
      </c>
      <c r="F84" s="64" t="s">
        <v>30</v>
      </c>
      <c r="G84" s="35" t="s">
        <v>129</v>
      </c>
      <c r="H84" s="22" t="s">
        <v>69</v>
      </c>
      <c r="I84" s="23" t="s">
        <v>25</v>
      </c>
      <c r="J84" s="18" t="s">
        <v>32</v>
      </c>
      <c r="K84" s="42">
        <v>1</v>
      </c>
      <c r="L84" s="17">
        <f>K84*24</f>
        <v>24</v>
      </c>
      <c r="M84" s="23">
        <v>0</v>
      </c>
      <c r="N84" s="44">
        <f>SUM(L84:M84)</f>
        <v>24</v>
      </c>
    </row>
    <row r="85" spans="1:14" x14ac:dyDescent="0.25">
      <c r="A85" s="146" t="s">
        <v>33</v>
      </c>
      <c r="B85" s="35"/>
      <c r="C85" s="22" t="s">
        <v>130</v>
      </c>
      <c r="D85" s="21" t="s">
        <v>29</v>
      </c>
      <c r="E85" s="21" t="s">
        <v>105</v>
      </c>
      <c r="F85" s="64" t="s">
        <v>30</v>
      </c>
      <c r="G85" s="35" t="s">
        <v>129</v>
      </c>
      <c r="H85" s="22" t="s">
        <v>69</v>
      </c>
      <c r="I85" s="23" t="s">
        <v>25</v>
      </c>
      <c r="J85" s="18" t="s">
        <v>77</v>
      </c>
      <c r="K85" s="42">
        <v>2</v>
      </c>
      <c r="L85" s="17">
        <f>K85*24</f>
        <v>48</v>
      </c>
      <c r="M85" s="23">
        <v>0</v>
      </c>
      <c r="N85" s="44">
        <f>SUM(L85:M85)</f>
        <v>48</v>
      </c>
    </row>
    <row r="86" spans="1:14" ht="24" x14ac:dyDescent="0.25">
      <c r="A86" s="146" t="s">
        <v>38</v>
      </c>
      <c r="B86" s="18"/>
      <c r="C86" s="123" t="s">
        <v>211</v>
      </c>
      <c r="D86" s="16" t="s">
        <v>29</v>
      </c>
      <c r="E86" s="16" t="s">
        <v>105</v>
      </c>
      <c r="F86" s="16" t="s">
        <v>30</v>
      </c>
      <c r="G86" s="16">
        <v>6</v>
      </c>
      <c r="H86" s="16" t="s">
        <v>69</v>
      </c>
      <c r="I86" s="17" t="s">
        <v>25</v>
      </c>
      <c r="J86" s="18" t="s">
        <v>131</v>
      </c>
      <c r="K86" s="42">
        <v>11</v>
      </c>
      <c r="L86" s="17">
        <f>K86*24</f>
        <v>264</v>
      </c>
      <c r="M86" s="23">
        <v>0</v>
      </c>
      <c r="N86" s="44">
        <f>SUM(L86:M86)</f>
        <v>264</v>
      </c>
    </row>
    <row r="87" spans="1:14" x14ac:dyDescent="0.25">
      <c r="A87" s="169" t="s">
        <v>132</v>
      </c>
      <c r="B87" s="170"/>
      <c r="C87" s="171"/>
      <c r="D87" s="170"/>
      <c r="E87" s="170"/>
      <c r="F87" s="171"/>
      <c r="G87" s="171"/>
      <c r="H87" s="170"/>
      <c r="I87" s="170"/>
      <c r="J87" s="100" t="s">
        <v>131</v>
      </c>
      <c r="K87" s="101">
        <v>11</v>
      </c>
      <c r="L87" s="102">
        <v>264</v>
      </c>
      <c r="M87" s="103">
        <v>0</v>
      </c>
      <c r="N87" s="104">
        <v>264</v>
      </c>
    </row>
    <row r="88" spans="1:14" x14ac:dyDescent="0.25">
      <c r="A88" s="63" t="s">
        <v>17</v>
      </c>
      <c r="B88" s="35"/>
      <c r="C88" s="22" t="s">
        <v>133</v>
      </c>
      <c r="D88" s="22" t="s">
        <v>20</v>
      </c>
      <c r="E88" s="21" t="s">
        <v>21</v>
      </c>
      <c r="F88" s="22" t="s">
        <v>36</v>
      </c>
      <c r="G88" s="65" t="s">
        <v>134</v>
      </c>
      <c r="H88" s="22" t="s">
        <v>135</v>
      </c>
      <c r="I88" s="22" t="s">
        <v>25</v>
      </c>
      <c r="J88" s="22"/>
      <c r="K88" s="51">
        <v>8</v>
      </c>
      <c r="L88" s="105">
        <v>0</v>
      </c>
      <c r="M88" s="105">
        <v>128</v>
      </c>
      <c r="N88" s="106">
        <v>128</v>
      </c>
    </row>
    <row r="89" spans="1:14" ht="24" x14ac:dyDescent="0.25">
      <c r="A89" s="27" t="s">
        <v>26</v>
      </c>
      <c r="B89" s="18"/>
      <c r="C89" s="16" t="s">
        <v>126</v>
      </c>
      <c r="D89" s="16" t="s">
        <v>20</v>
      </c>
      <c r="E89" s="16" t="s">
        <v>136</v>
      </c>
      <c r="F89" s="17" t="s">
        <v>22</v>
      </c>
      <c r="G89" s="17" t="s">
        <v>137</v>
      </c>
      <c r="H89" s="16" t="s">
        <v>138</v>
      </c>
      <c r="I89" s="23" t="s">
        <v>25</v>
      </c>
      <c r="J89" s="23"/>
      <c r="K89" s="42">
        <v>3</v>
      </c>
      <c r="L89" s="107">
        <v>28</v>
      </c>
      <c r="M89" s="108">
        <v>28</v>
      </c>
      <c r="N89" s="109">
        <v>56</v>
      </c>
    </row>
    <row r="90" spans="1:14" x14ac:dyDescent="0.25">
      <c r="A90" s="66" t="s">
        <v>33</v>
      </c>
      <c r="B90" s="67"/>
      <c r="C90" s="68" t="s">
        <v>139</v>
      </c>
      <c r="D90" s="69"/>
      <c r="E90" s="69"/>
      <c r="F90" s="69"/>
      <c r="G90" s="69"/>
      <c r="H90" s="68"/>
      <c r="I90" s="110"/>
      <c r="J90" s="110"/>
      <c r="K90" s="111">
        <v>18</v>
      </c>
      <c r="L90" s="112">
        <v>0</v>
      </c>
      <c r="M90" s="112">
        <v>0</v>
      </c>
      <c r="N90" s="113">
        <v>0</v>
      </c>
    </row>
    <row r="91" spans="1:14" x14ac:dyDescent="0.25">
      <c r="A91" s="70"/>
      <c r="B91" s="71"/>
      <c r="C91" s="72"/>
      <c r="D91" s="73"/>
      <c r="E91" s="73"/>
      <c r="F91" s="73"/>
      <c r="G91" s="73"/>
      <c r="H91" s="72"/>
      <c r="I91" s="71"/>
      <c r="J91" s="114"/>
      <c r="K91" s="114"/>
      <c r="L91" s="72"/>
      <c r="M91" s="72"/>
      <c r="N91" s="115"/>
    </row>
    <row r="92" spans="1:14" x14ac:dyDescent="0.25">
      <c r="A92" s="173" t="s">
        <v>140</v>
      </c>
      <c r="B92" s="174"/>
      <c r="C92" s="174"/>
      <c r="D92" s="174"/>
      <c r="E92" s="174"/>
      <c r="F92" s="174"/>
      <c r="G92" s="174"/>
      <c r="H92" s="174" t="s">
        <v>141</v>
      </c>
      <c r="I92" s="174"/>
      <c r="J92" s="174"/>
      <c r="K92" s="174"/>
      <c r="L92" s="174"/>
      <c r="M92" s="174"/>
      <c r="N92" s="175"/>
    </row>
    <row r="93" spans="1:14" ht="36" x14ac:dyDescent="0.25">
      <c r="A93" s="176" t="s">
        <v>142</v>
      </c>
      <c r="B93" s="177"/>
      <c r="C93" s="74" t="s">
        <v>16</v>
      </c>
      <c r="D93" s="75" t="s">
        <v>143</v>
      </c>
      <c r="E93" s="75" t="s">
        <v>144</v>
      </c>
      <c r="F93" s="74" t="s">
        <v>145</v>
      </c>
      <c r="G93" s="76" t="s">
        <v>13</v>
      </c>
      <c r="H93" s="77" t="s">
        <v>146</v>
      </c>
      <c r="I93" s="116" t="s">
        <v>147</v>
      </c>
      <c r="J93" s="116" t="s">
        <v>148</v>
      </c>
      <c r="K93" s="116" t="s">
        <v>149</v>
      </c>
      <c r="L93" s="116" t="s">
        <v>150</v>
      </c>
      <c r="M93" s="116" t="s">
        <v>151</v>
      </c>
      <c r="N93" s="117" t="s">
        <v>152</v>
      </c>
    </row>
    <row r="94" spans="1:14" ht="24" x14ac:dyDescent="0.25">
      <c r="A94" s="182" t="s">
        <v>29</v>
      </c>
      <c r="B94" s="78" t="s">
        <v>153</v>
      </c>
      <c r="C94" s="56">
        <f>N21+N36+N47+N63</f>
        <v>854</v>
      </c>
      <c r="D94" s="79">
        <f>M21+M36+M47+M63</f>
        <v>658</v>
      </c>
      <c r="E94" s="80">
        <f>L21+L36+L47+L63</f>
        <v>208</v>
      </c>
      <c r="F94" s="81">
        <f>E94/C102</f>
        <v>8.3735909822866342E-2</v>
      </c>
      <c r="G94" s="82">
        <f>K21+K36+K47+K63</f>
        <v>53</v>
      </c>
      <c r="H94" s="83">
        <v>1</v>
      </c>
      <c r="I94" s="118">
        <v>1</v>
      </c>
      <c r="J94" s="118">
        <v>1</v>
      </c>
      <c r="K94" s="118">
        <v>14</v>
      </c>
      <c r="L94" s="118">
        <v>1</v>
      </c>
      <c r="M94" s="118">
        <v>1</v>
      </c>
      <c r="N94" s="119">
        <v>18</v>
      </c>
    </row>
    <row r="95" spans="1:14" ht="24" x14ac:dyDescent="0.25">
      <c r="A95" s="182"/>
      <c r="B95" s="78" t="s">
        <v>154</v>
      </c>
      <c r="C95" s="84">
        <f>SUM(N24,N39,N57,N70)</f>
        <v>504</v>
      </c>
      <c r="D95" s="79">
        <f>M24+M39+M57+M70</f>
        <v>468</v>
      </c>
      <c r="E95" s="84">
        <f>L24+L39+L57+L70</f>
        <v>36</v>
      </c>
      <c r="F95" s="81">
        <f>E95/C102</f>
        <v>1.4492753623188406E-2</v>
      </c>
      <c r="G95" s="85">
        <f>K24+K39+K57+K70</f>
        <v>30.5</v>
      </c>
      <c r="H95" s="83">
        <v>2</v>
      </c>
      <c r="I95" s="118">
        <v>2</v>
      </c>
      <c r="J95" s="118">
        <v>2</v>
      </c>
      <c r="K95" s="118">
        <v>14</v>
      </c>
      <c r="L95" s="118">
        <v>1</v>
      </c>
      <c r="M95" s="118">
        <v>1</v>
      </c>
      <c r="N95" s="119">
        <v>20</v>
      </c>
    </row>
    <row r="96" spans="1:14" ht="24" x14ac:dyDescent="0.25">
      <c r="A96" s="182"/>
      <c r="B96" s="78" t="s">
        <v>155</v>
      </c>
      <c r="C96" s="86">
        <f>N25+N40+N58+N71+N81</f>
        <v>462</v>
      </c>
      <c r="D96" s="84">
        <f>M25+M40+M58+M71+M81</f>
        <v>346</v>
      </c>
      <c r="E96" s="80">
        <f>L25+L40+L58+L71+L81</f>
        <v>116</v>
      </c>
      <c r="F96" s="81">
        <f>E96/C102</f>
        <v>4.6698872785829307E-2</v>
      </c>
      <c r="G96" s="85">
        <f>K25+K40+K58+K71+K81</f>
        <v>27</v>
      </c>
      <c r="H96" s="83">
        <v>3</v>
      </c>
      <c r="I96" s="118"/>
      <c r="J96" s="118">
        <v>4</v>
      </c>
      <c r="K96" s="118">
        <v>14</v>
      </c>
      <c r="L96" s="118">
        <v>1</v>
      </c>
      <c r="M96" s="118">
        <v>1</v>
      </c>
      <c r="N96" s="119">
        <v>20</v>
      </c>
    </row>
    <row r="97" spans="1:14" ht="16.05" customHeight="1" x14ac:dyDescent="0.25">
      <c r="A97" s="182"/>
      <c r="B97" s="78" t="s">
        <v>105</v>
      </c>
      <c r="C97" s="87">
        <f>N59+N72+N82+N87</f>
        <v>552</v>
      </c>
      <c r="D97" s="79">
        <v>0</v>
      </c>
      <c r="E97" s="80">
        <v>552</v>
      </c>
      <c r="F97" s="81">
        <v>1</v>
      </c>
      <c r="G97" s="82">
        <f>SUM(K26,K41,K59,K72,K82,K87)</f>
        <v>23</v>
      </c>
      <c r="H97" s="83">
        <v>4</v>
      </c>
      <c r="I97" s="118"/>
      <c r="J97" s="118">
        <v>4</v>
      </c>
      <c r="K97" s="118">
        <v>14</v>
      </c>
      <c r="L97" s="118">
        <v>1</v>
      </c>
      <c r="M97" s="118">
        <v>1</v>
      </c>
      <c r="N97" s="119">
        <v>20</v>
      </c>
    </row>
    <row r="98" spans="1:14" ht="24" x14ac:dyDescent="0.25">
      <c r="A98" s="182" t="s">
        <v>20</v>
      </c>
      <c r="B98" s="78" t="s">
        <v>156</v>
      </c>
      <c r="C98" s="87">
        <v>56</v>
      </c>
      <c r="D98" s="79">
        <v>56</v>
      </c>
      <c r="E98" s="87">
        <f>L88</f>
        <v>0</v>
      </c>
      <c r="F98" s="81">
        <f>E98/C102</f>
        <v>0</v>
      </c>
      <c r="G98" s="85">
        <v>3</v>
      </c>
      <c r="H98" s="83">
        <v>5</v>
      </c>
      <c r="I98" s="118"/>
      <c r="J98" s="118">
        <v>4</v>
      </c>
      <c r="K98" s="118">
        <v>14</v>
      </c>
      <c r="L98" s="118">
        <v>1</v>
      </c>
      <c r="M98" s="118">
        <v>1</v>
      </c>
      <c r="N98" s="119">
        <v>20</v>
      </c>
    </row>
    <row r="99" spans="1:14" ht="16.05" customHeight="1" x14ac:dyDescent="0.25">
      <c r="A99" s="182"/>
      <c r="B99" s="78" t="s">
        <v>157</v>
      </c>
      <c r="C99" s="79"/>
      <c r="D99" s="79"/>
      <c r="E99" s="79"/>
      <c r="F99" s="88"/>
      <c r="G99" s="85"/>
      <c r="H99" s="83">
        <v>6</v>
      </c>
      <c r="I99" s="118"/>
      <c r="J99" s="118">
        <v>4</v>
      </c>
      <c r="K99" s="118"/>
      <c r="L99" s="118"/>
      <c r="M99" s="118"/>
      <c r="N99" s="183">
        <v>15</v>
      </c>
    </row>
    <row r="100" spans="1:14" ht="28.05" customHeight="1" x14ac:dyDescent="0.25">
      <c r="A100" s="182"/>
      <c r="B100" s="78" t="s">
        <v>158</v>
      </c>
      <c r="C100" s="86">
        <v>56</v>
      </c>
      <c r="D100" s="79">
        <v>28</v>
      </c>
      <c r="E100" s="89">
        <v>28</v>
      </c>
      <c r="F100" s="81">
        <v>0</v>
      </c>
      <c r="G100" s="90">
        <f>K89</f>
        <v>3</v>
      </c>
      <c r="H100" s="83">
        <v>6</v>
      </c>
      <c r="I100" s="118"/>
      <c r="J100" s="118">
        <v>11</v>
      </c>
      <c r="K100" s="118"/>
      <c r="L100" s="118"/>
      <c r="M100" s="118"/>
      <c r="N100" s="184"/>
    </row>
    <row r="101" spans="1:14" x14ac:dyDescent="0.25">
      <c r="A101" s="178" t="s">
        <v>139</v>
      </c>
      <c r="B101" s="179"/>
      <c r="C101" s="78" t="s">
        <v>159</v>
      </c>
      <c r="D101" s="78" t="s">
        <v>159</v>
      </c>
      <c r="E101" s="78" t="s">
        <v>159</v>
      </c>
      <c r="F101" s="78" t="s">
        <v>159</v>
      </c>
      <c r="G101" s="91">
        <f>K90</f>
        <v>18</v>
      </c>
      <c r="H101" s="83"/>
      <c r="I101" s="118"/>
      <c r="J101" s="118"/>
      <c r="K101" s="118"/>
      <c r="L101" s="118"/>
      <c r="M101" s="118"/>
      <c r="N101" s="119"/>
    </row>
    <row r="102" spans="1:14" x14ac:dyDescent="0.25">
      <c r="A102" s="180" t="s">
        <v>160</v>
      </c>
      <c r="B102" s="181"/>
      <c r="C102" s="92">
        <f t="shared" ref="C102:G102" si="5">SUM(C94:C101)</f>
        <v>2484</v>
      </c>
      <c r="D102" s="93">
        <f t="shared" si="5"/>
        <v>1556</v>
      </c>
      <c r="E102" s="92">
        <f t="shared" si="5"/>
        <v>940</v>
      </c>
      <c r="F102" s="94">
        <f t="shared" si="5"/>
        <v>1.144927536231884</v>
      </c>
      <c r="G102" s="95">
        <f t="shared" si="5"/>
        <v>157.5</v>
      </c>
      <c r="H102" s="96" t="s">
        <v>160</v>
      </c>
      <c r="I102" s="120">
        <f>SUM(I94:I100)</f>
        <v>3</v>
      </c>
      <c r="J102" s="120">
        <f t="shared" ref="J102:L102" si="6">SUM(J94:J101)</f>
        <v>30</v>
      </c>
      <c r="K102" s="120">
        <f t="shared" si="6"/>
        <v>70</v>
      </c>
      <c r="L102" s="120">
        <f t="shared" si="6"/>
        <v>5</v>
      </c>
      <c r="M102" s="120">
        <v>5</v>
      </c>
      <c r="N102" s="121">
        <v>113</v>
      </c>
    </row>
  </sheetData>
  <mergeCells count="28">
    <mergeCell ref="A92:G92"/>
    <mergeCell ref="H92:N92"/>
    <mergeCell ref="A93:B93"/>
    <mergeCell ref="A101:B101"/>
    <mergeCell ref="A102:B102"/>
    <mergeCell ref="A94:A97"/>
    <mergeCell ref="A98:A100"/>
    <mergeCell ref="N99:N100"/>
    <mergeCell ref="A71:I71"/>
    <mergeCell ref="A72:I72"/>
    <mergeCell ref="A81:I81"/>
    <mergeCell ref="A82:I82"/>
    <mergeCell ref="A87:I87"/>
    <mergeCell ref="A57:I57"/>
    <mergeCell ref="A58:I58"/>
    <mergeCell ref="A59:I59"/>
    <mergeCell ref="A63:I63"/>
    <mergeCell ref="A70:I70"/>
    <mergeCell ref="A36:I36"/>
    <mergeCell ref="A39:I39"/>
    <mergeCell ref="A40:I40"/>
    <mergeCell ref="A41:I41"/>
    <mergeCell ref="A47:I47"/>
    <mergeCell ref="C1:N1"/>
    <mergeCell ref="A21:I21"/>
    <mergeCell ref="A24:I24"/>
    <mergeCell ref="A25:I25"/>
    <mergeCell ref="A26:I26"/>
  </mergeCells>
  <phoneticPr fontId="19" type="noConversion"/>
  <pageMargins left="0.75" right="0.75" top="1" bottom="1" header="0.5" footer="0.5"/>
  <pageSetup paperSize="9" orientation="portrait" verticalDpi="0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comments xmlns="https://web.wps.cn/et/2018/main" xmlns:s="http://schemas.openxmlformats.org/spreadsheetml/2006/main">
  <commentList sheetStid="1">
    <comment s:ref="C8" rgbClr="4FC4F0"/>
    <comment s:ref="F8" rgbClr="4FC4F0"/>
  </commentList>
</comments>
</file>

<file path=customXml/itemProps1.xml><?xml version="1.0" encoding="utf-8"?>
<ds:datastoreItem xmlns:ds="http://schemas.openxmlformats.org/officeDocument/2006/customXml" ds:itemID="{06A0048C-2381-489B-AA07-9611017176EA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ning zhang</cp:lastModifiedBy>
  <dcterms:created xsi:type="dcterms:W3CDTF">2022-06-05T07:35:00Z</dcterms:created>
  <dcterms:modified xsi:type="dcterms:W3CDTF">2022-12-02T01:49:58Z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79486AC470AB49C6937E36FD0941F827</vt:lpwstr>
  </property>
  <property fmtid="{D5CDD505-2E9C-101B-9397-08002B2CF9AE}" pid="3" name="KSOProductBuildVer">
    <vt:lpwstr>2052-11.1.0.11744</vt:lpwstr>
  </property>
</Properties>
</file>