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校\教研室\新\2024教学计划与人培方案\2024人培方案\V2\"/>
    </mc:Choice>
  </mc:AlternateContent>
  <bookViews>
    <workbookView xWindow="0" yWindow="0" windowWidth="28800" windowHeight="12372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L63" i="2"/>
  <c r="L61" i="2" l="1"/>
  <c r="L58" i="2"/>
  <c r="L50" i="2" l="1"/>
  <c r="L62" i="2" l="1"/>
  <c r="L74" i="2" l="1"/>
  <c r="L73" i="2"/>
  <c r="L72" i="2"/>
  <c r="L71" i="2"/>
  <c r="J70" i="2"/>
  <c r="K70" i="2"/>
  <c r="M70" i="2"/>
  <c r="N70" i="2"/>
  <c r="O70" i="2"/>
  <c r="P70" i="2"/>
  <c r="Q70" i="2"/>
  <c r="R70" i="2"/>
  <c r="I70" i="2"/>
  <c r="H83" i="2" s="1"/>
  <c r="L66" i="2"/>
  <c r="L60" i="2"/>
  <c r="L59" i="2"/>
  <c r="L57" i="2"/>
  <c r="L56" i="2"/>
  <c r="L55" i="2"/>
  <c r="L54" i="2"/>
  <c r="L52" i="2"/>
  <c r="L51" i="2"/>
  <c r="L49" i="2"/>
  <c r="L48" i="2"/>
  <c r="L47" i="2"/>
  <c r="L46" i="2"/>
  <c r="J40" i="2" l="1"/>
  <c r="M40" i="2"/>
  <c r="N40" i="2"/>
  <c r="O40" i="2"/>
  <c r="P40" i="2"/>
  <c r="Q40" i="2"/>
  <c r="R40" i="2"/>
  <c r="I40" i="2"/>
  <c r="L39" i="2"/>
  <c r="J65" i="2"/>
  <c r="K65" i="2"/>
  <c r="M65" i="2"/>
  <c r="N65" i="2"/>
  <c r="O65" i="2"/>
  <c r="P65" i="2"/>
  <c r="Q65" i="2"/>
  <c r="R65" i="2"/>
  <c r="I65" i="2"/>
  <c r="H82" i="2" s="1"/>
  <c r="J53" i="2"/>
  <c r="K53" i="2"/>
  <c r="M53" i="2"/>
  <c r="N53" i="2"/>
  <c r="O53" i="2"/>
  <c r="P53" i="2"/>
  <c r="Q53" i="2"/>
  <c r="I53" i="2"/>
  <c r="H81" i="2" s="1"/>
  <c r="K40" i="2" l="1"/>
  <c r="L53" i="2"/>
  <c r="G81" i="2" s="1"/>
  <c r="L65" i="2"/>
  <c r="G82" i="2" s="1"/>
  <c r="P88" i="2" l="1"/>
  <c r="O88" i="2"/>
  <c r="N88" i="2"/>
  <c r="M88" i="2"/>
  <c r="L88" i="2"/>
  <c r="K88" i="2"/>
  <c r="R83" i="2"/>
  <c r="R82" i="2"/>
  <c r="F82" i="2"/>
  <c r="E82" i="2"/>
  <c r="D82" i="2"/>
  <c r="R81" i="2"/>
  <c r="F81" i="2"/>
  <c r="E81" i="2"/>
  <c r="D81" i="2"/>
  <c r="R80" i="2"/>
  <c r="H80" i="2"/>
  <c r="R75" i="2"/>
  <c r="Q75" i="2"/>
  <c r="P75" i="2"/>
  <c r="O75" i="2"/>
  <c r="N75" i="2"/>
  <c r="M75" i="2"/>
  <c r="K75" i="2"/>
  <c r="F85" i="2" s="1"/>
  <c r="J75" i="2"/>
  <c r="E85" i="2" s="1"/>
  <c r="I75" i="2"/>
  <c r="H85" i="2" s="1"/>
  <c r="L75" i="2"/>
  <c r="D85" i="2" s="1"/>
  <c r="R76" i="2"/>
  <c r="F83" i="2"/>
  <c r="E83" i="2"/>
  <c r="L69" i="2"/>
  <c r="L68" i="2"/>
  <c r="L67" i="2"/>
  <c r="R45" i="2"/>
  <c r="Q45" i="2"/>
  <c r="P45" i="2"/>
  <c r="O45" i="2"/>
  <c r="M45" i="2"/>
  <c r="K45" i="2"/>
  <c r="J45" i="2"/>
  <c r="E84" i="2" s="1"/>
  <c r="I45" i="2"/>
  <c r="L44" i="2"/>
  <c r="L43" i="2"/>
  <c r="L42" i="2"/>
  <c r="F80" i="2"/>
  <c r="E80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70" i="2" l="1"/>
  <c r="M76" i="2"/>
  <c r="D83" i="2"/>
  <c r="L40" i="2"/>
  <c r="I76" i="2"/>
  <c r="N76" i="2"/>
  <c r="L45" i="2"/>
  <c r="D84" i="2" s="1"/>
  <c r="O76" i="2"/>
  <c r="R88" i="2"/>
  <c r="P76" i="2"/>
  <c r="Q76" i="2"/>
  <c r="G85" i="2"/>
  <c r="H84" i="2"/>
  <c r="H86" i="2"/>
  <c r="J76" i="2"/>
  <c r="K76" i="2"/>
  <c r="E86" i="2"/>
  <c r="F86" i="2"/>
  <c r="L76" i="2" l="1"/>
  <c r="D80" i="2"/>
  <c r="G80" i="2" l="1"/>
  <c r="D86" i="2"/>
  <c r="G86" i="2" l="1"/>
  <c r="D88" i="2"/>
  <c r="D87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C39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86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7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8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<sst xmlns="http://schemas.openxmlformats.org/spreadsheetml/2006/main" count="460" uniqueCount="199">
  <si>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</si>
  <si>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</si>
  <si>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</si>
  <si>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</si>
  <si>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</si>
  <si>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</si>
  <si>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</si>
  <si>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</si>
  <si>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</si>
  <si>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</si>
  <si>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</si>
  <si>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</si>
  <si>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</si>
  <si>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</si>
  <si>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</si>
  <si>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</si>
  <si>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</si>
  <si>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</si>
  <si>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</si>
  <si>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</si>
  <si>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</si>
  <si>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</si>
  <si>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</si>
  <si>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</si>
  <si>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</si>
  <si>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</si>
  <si>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</si>
  <si>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</si>
  <si>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</si>
  <si>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</si>
  <si>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</si>
  <si>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</si>
  <si>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</si>
  <si>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</si>
  <si>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</si>
  <si>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</si>
  <si>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</si>
  <si>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</si>
  <si>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</si>
  <si>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</si>
  <si>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</si>
  <si>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</si>
  <si>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</si>
  <si>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</si>
  <si>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</si>
  <si>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</si>
  <si>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</si>
  <si>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</si>
  <si>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</si>
  <si>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</si>
  <si>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</si>
  <si>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</si>
  <si>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</si>
  <si>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</si>
  <si>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</si>
  <si>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</si>
  <si>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</si>
  <si>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</si>
  <si>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</si>
  <si>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</si>
  <si>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</si>
  <si>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</si>
  <si>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</si>
  <si>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</si>
  <si>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</si>
  <si>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</si>
  <si>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</si>
  <si>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</si>
  <si>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</si>
  <si>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</si>
  <si>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</si>
  <si>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</si>
  <si>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</si>
  <si>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</si>
  <si>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</si>
  <si>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</si>
  <si>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</si>
  <si>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</si>
  <si>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</si>
  <si>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</si>
  <si>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</si>
  <si>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</si>
  <si>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</si>
  <si>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</si>
  <si>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</si>
  <si>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</si>
  <si>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</si>
  <si>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</si>
  <si>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</si>
  <si>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</si>
  <si>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</si>
  <si>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</si>
  <si>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</si>
  <si>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</si>
  <si>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</si>
  <si>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</si>
  <si>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</si>
  <si>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</si>
  <si>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</si>
  <si>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</si>
  <si>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顶岗实习1</t>
  </si>
  <si>
    <t>+15</t>
  </si>
  <si>
    <t>顶岗实习、毕业设计的周学时为18</t>
  </si>
  <si>
    <t>顶岗实习2</t>
  </si>
  <si>
    <t>+10</t>
  </si>
  <si>
    <t>系统录入课程时注意修改课程学时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</si>
  <si>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</si>
  <si>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</si>
  <si>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</si>
  <si>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</si>
  <si>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</si>
  <si>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</si>
  <si>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</si>
  <si>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</si>
  <si>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</si>
  <si>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</si>
  <si>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</si>
  <si>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</si>
  <si>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</si>
  <si>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</si>
  <si>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</si>
  <si>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</si>
  <si>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</si>
  <si>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</si>
  <si>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</si>
  <si>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</si>
  <si>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</si>
  <si>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</si>
  <si>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</si>
  <si>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</si>
  <si>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</si>
  <si>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</si>
  <si>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</si>
  <si>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</si>
  <si>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0300526</t>
  </si>
  <si>
    <t>电工基础</t>
  </si>
  <si>
    <t>智能控制学院</t>
  </si>
  <si>
    <t>B</t>
    <phoneticPr fontId="25" type="noConversion"/>
  </si>
  <si>
    <t>+3</t>
    <phoneticPr fontId="25" type="noConversion"/>
  </si>
  <si>
    <t>0500183</t>
  </si>
  <si>
    <t>机械制图</t>
  </si>
  <si>
    <t>机械与交通学院</t>
  </si>
  <si>
    <t>030075</t>
  </si>
  <si>
    <t>气压传动与控制技术</t>
  </si>
  <si>
    <t>电气设计与绘图</t>
  </si>
  <si>
    <t>+2</t>
    <phoneticPr fontId="25" type="noConversion"/>
  </si>
  <si>
    <t>030083</t>
  </si>
  <si>
    <t>智能产线装调与维护</t>
  </si>
  <si>
    <t>智能控制学院</t>
    <phoneticPr fontId="25" type="noConversion"/>
  </si>
  <si>
    <t>选修课</t>
    <phoneticPr fontId="25" type="noConversion"/>
  </si>
  <si>
    <t>考查</t>
    <phoneticPr fontId="25" type="noConversion"/>
  </si>
  <si>
    <t>030086</t>
    <phoneticPr fontId="25" type="noConversion"/>
  </si>
  <si>
    <t>精益生产</t>
    <phoneticPr fontId="25" type="noConversion"/>
  </si>
  <si>
    <t>A</t>
    <phoneticPr fontId="25" type="noConversion"/>
  </si>
  <si>
    <t>高等数学1</t>
    <phoneticPr fontId="25" type="noConversion"/>
  </si>
  <si>
    <t>0900028</t>
    <phoneticPr fontId="25" type="noConversion"/>
  </si>
  <si>
    <t>030048</t>
  </si>
  <si>
    <t>电气控制与PLC应用1</t>
  </si>
  <si>
    <t>+4</t>
  </si>
  <si>
    <t>0300212</t>
  </si>
  <si>
    <t>电子技术基础</t>
  </si>
  <si>
    <t>+3</t>
  </si>
  <si>
    <t>自动检测与传感器应用</t>
    <phoneticPr fontId="25" type="noConversion"/>
  </si>
  <si>
    <t>B</t>
    <phoneticPr fontId="25" type="noConversion"/>
  </si>
  <si>
    <t>030156</t>
  </si>
  <si>
    <t>机械设计与装调</t>
  </si>
  <si>
    <t>考试</t>
    <phoneticPr fontId="25" type="noConversion"/>
  </si>
  <si>
    <t>030078</t>
  </si>
  <si>
    <t>电气控制与PLC应用2</t>
  </si>
  <si>
    <t>工业机器人操作与维护</t>
  </si>
  <si>
    <t>电气线路装调</t>
  </si>
  <si>
    <t>B</t>
    <phoneticPr fontId="25" type="noConversion"/>
  </si>
  <si>
    <t>现场工程师综合实践</t>
  </si>
  <si>
    <t>030157</t>
  </si>
  <si>
    <t>电子装联见习</t>
  </si>
  <si>
    <t>030079</t>
  </si>
  <si>
    <t>设备检验与质管</t>
    <phoneticPr fontId="25" type="noConversion"/>
  </si>
  <si>
    <t>+1</t>
  </si>
  <si>
    <t>数字商务学院</t>
    <phoneticPr fontId="25" type="noConversion"/>
  </si>
  <si>
    <t>2024级  电气自动化技术专业-现场工程师 教学进程表</t>
    <phoneticPr fontId="25" type="noConversion"/>
  </si>
  <si>
    <t>工厂供配电</t>
    <phoneticPr fontId="25" type="noConversion"/>
  </si>
  <si>
    <t>在线</t>
    <phoneticPr fontId="25" type="noConversion"/>
  </si>
  <si>
    <t>机器视觉编程与应用</t>
    <phoneticPr fontId="25" type="noConversion"/>
  </si>
  <si>
    <t>030113</t>
    <phoneticPr fontId="25" type="noConversion"/>
  </si>
  <si>
    <t>030164</t>
    <phoneticPr fontId="25" type="noConversion"/>
  </si>
  <si>
    <t>电子装联设备装调1</t>
    <phoneticPr fontId="25" type="noConversion"/>
  </si>
  <si>
    <t>030139</t>
    <phoneticPr fontId="25" type="noConversion"/>
  </si>
  <si>
    <t>030082</t>
  </si>
  <si>
    <t>0300460</t>
    <phoneticPr fontId="25" type="noConversion"/>
  </si>
  <si>
    <t>电子装联设备装调2</t>
    <phoneticPr fontId="25" type="noConversion"/>
  </si>
  <si>
    <t>单片机应用技术</t>
    <phoneticPr fontId="25" type="noConversion"/>
  </si>
  <si>
    <t>030043</t>
    <phoneticPr fontId="25" type="noConversion"/>
  </si>
  <si>
    <t>0300573</t>
    <phoneticPr fontId="25" type="noConversion"/>
  </si>
  <si>
    <t>0300456</t>
    <phoneticPr fontId="25" type="noConversion"/>
  </si>
  <si>
    <t>0300002</t>
    <phoneticPr fontId="25" type="noConversion"/>
  </si>
  <si>
    <t>数据统计分析</t>
    <phoneticPr fontId="25" type="noConversion"/>
  </si>
  <si>
    <t>电子装联生产工艺</t>
    <phoneticPr fontId="25" type="noConversion"/>
  </si>
  <si>
    <t>信息技术</t>
    <phoneticPr fontId="25" type="noConversion"/>
  </si>
  <si>
    <t>B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</si>
</sst>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4" fillId="0" borderId="0" xfId="3" applyNumberFormat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0" xfId="3" applyAlignment="1">
      <alignment horizontal="center" vertical="center" wrapText="1"/>
    </xf>
    <xf numFmtId="176" fontId="24" fillId="0" borderId="0" xfId="3" applyNumberFormat="1" applyAlignment="1">
      <alignment horizontal="center" vertical="center"/>
    </xf>
    <xf numFmtId="0" fontId="24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177" fontId="9" fillId="2" borderId="4" xfId="3" applyNumberFormat="1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 vertical="center"/>
    </xf>
    <xf numFmtId="0" fontId="1" fillId="2" borderId="0" xfId="3" applyFont="1" applyFill="1">
      <alignment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49" fontId="9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177" fontId="11" fillId="0" borderId="4" xfId="3" quotePrefix="1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/>
    </xf>
    <xf numFmtId="49" fontId="9" fillId="2" borderId="4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176" fontId="11" fillId="0" borderId="4" xfId="3" quotePrefix="1" applyNumberFormat="1" applyFont="1" applyBorder="1" applyAlignment="1">
      <alignment horizontal="center" vertical="center"/>
    </xf>
    <xf numFmtId="176" fontId="11" fillId="0" borderId="5" xfId="3" applyNumberFormat="1" applyFont="1" applyBorder="1" applyAlignment="1">
      <alignment horizontal="center" vertical="center"/>
    </xf>
    <xf numFmtId="49" fontId="11" fillId="0" borderId="17" xfId="3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15" fillId="0" borderId="4" xfId="3" applyFont="1" applyBorder="1" applyAlignment="1">
      <alignment horizontal="center" vertical="center"/>
    </xf>
    <xf numFmtId="178" fontId="11" fillId="0" borderId="4" xfId="3" quotePrefix="1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91"/>
  <sheetViews>
    <sheetView showGridLines="0" tabSelected="1" view="pageBreakPreview" topLeftCell="A49" zoomScaleNormal="100" workbookViewId="0">
      <selection activeCell="I59" sqref="I59"/>
    </sheetView>
  </sheetViews>
  <sheetFormatPr defaultColWidth="9" defaultRowHeight="13.8"/>
  <cols>
    <col min="1" max="1" width="3.6640625" style="4" customWidth="1"/>
    <col min="2" max="2" width="15.109375" style="4" customWidth="1"/>
    <col min="3" max="3" width="11.88671875" style="5" customWidth="1"/>
    <col min="4" max="4" width="18.88671875" style="5" customWidth="1"/>
    <col min="5" max="5" width="10.88671875" style="5" customWidth="1"/>
    <col min="6" max="6" width="7.21875" style="5" customWidth="1"/>
    <col min="7" max="7" width="13.88671875" style="6" customWidth="1"/>
    <col min="8" max="8" width="6.77734375" style="4" customWidth="1"/>
    <col min="9" max="9" width="7" style="7" customWidth="1"/>
    <col min="10" max="10" width="8.5546875" style="5" customWidth="1"/>
    <col min="11" max="11" width="9.88671875" style="5" customWidth="1"/>
    <col min="12" max="12" width="8.88671875" style="5" customWidth="1"/>
    <col min="13" max="13" width="7.33203125" style="5" customWidth="1"/>
    <col min="14" max="14" width="7.88671875" style="5" customWidth="1"/>
    <col min="15" max="15" width="7" style="5" customWidth="1"/>
    <col min="16" max="16" width="6.44140625" style="5" customWidth="1"/>
    <col min="17" max="17" width="5.77734375" style="5" customWidth="1"/>
    <col min="18" max="18" width="5.44140625" style="5" customWidth="1"/>
    <col min="19" max="19" width="32" style="8" customWidth="1"/>
    <col min="20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>
      <c r="A1" s="9" t="s">
        <v>0</v>
      </c>
      <c r="B1" s="10" t="s">
        <v>1</v>
      </c>
    </row>
    <row r="2" spans="1:20" ht="14.25" customHeight="1">
      <c r="B2" s="10" t="s">
        <v>2</v>
      </c>
      <c r="D2" s="11"/>
      <c r="E2" s="11"/>
      <c r="F2" s="11"/>
      <c r="G2" s="12"/>
      <c r="H2" s="13"/>
      <c r="I2" s="50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>
      <c r="B3" s="10" t="s">
        <v>3</v>
      </c>
      <c r="D3" s="11"/>
      <c r="E3" s="11"/>
      <c r="F3" s="11"/>
      <c r="G3" s="12"/>
      <c r="H3" s="13"/>
      <c r="I3" s="50"/>
      <c r="J3" s="11"/>
      <c r="K3" s="11"/>
      <c r="L3" s="11"/>
      <c r="M3" s="11"/>
      <c r="N3" s="11"/>
      <c r="O3" s="11"/>
      <c r="P3" s="11"/>
      <c r="Q3" s="11"/>
      <c r="R3" s="11"/>
    </row>
    <row r="4" spans="1:20">
      <c r="A4" s="11"/>
      <c r="B4" s="10" t="s">
        <v>4</v>
      </c>
      <c r="D4" s="11"/>
      <c r="E4" s="11"/>
      <c r="F4" s="11"/>
      <c r="G4" s="12"/>
      <c r="H4" s="13"/>
      <c r="I4" s="50"/>
      <c r="J4" s="11"/>
      <c r="K4" s="11"/>
      <c r="L4" s="11"/>
      <c r="M4" s="11"/>
      <c r="N4" s="11"/>
      <c r="O4" s="11"/>
      <c r="P4" s="11"/>
      <c r="Q4" s="11"/>
      <c r="R4" s="11"/>
    </row>
    <row r="5" spans="1:20">
      <c r="A5" s="14"/>
      <c r="B5" s="10" t="s">
        <v>5</v>
      </c>
      <c r="D5" s="11"/>
      <c r="E5" s="11"/>
      <c r="F5" s="11"/>
      <c r="G5" s="12"/>
      <c r="H5" s="13"/>
      <c r="I5" s="50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>
      <c r="A6" s="11"/>
      <c r="B6" s="15" t="s">
        <v>6</v>
      </c>
      <c r="D6" s="11"/>
      <c r="E6" s="11"/>
      <c r="F6" s="11"/>
      <c r="G6" s="12"/>
      <c r="H6" s="13"/>
      <c r="I6" s="50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>
      <c r="C7" s="180" t="s">
        <v>179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</row>
    <row r="8" spans="1:20" ht="15" customHeight="1">
      <c r="G8" s="5"/>
      <c r="H8" s="5"/>
    </row>
    <row r="9" spans="1:20" ht="13.95" customHeight="1">
      <c r="A9" s="16" t="s">
        <v>7</v>
      </c>
      <c r="B9" s="17"/>
      <c r="C9" s="17"/>
      <c r="D9" s="18"/>
      <c r="E9" s="18"/>
      <c r="F9" s="18"/>
      <c r="G9" s="18"/>
      <c r="H9" s="18"/>
      <c r="I9" s="51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>
      <c r="A10" s="19" t="s">
        <v>8</v>
      </c>
      <c r="B10" s="17"/>
      <c r="C10" s="17"/>
      <c r="D10" s="18"/>
      <c r="E10" s="18"/>
      <c r="F10" s="18"/>
      <c r="G10" s="18"/>
      <c r="H10" s="18"/>
      <c r="I10" s="51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A11" s="16" t="s">
        <v>9</v>
      </c>
      <c r="B11" s="17"/>
      <c r="C11" s="17"/>
      <c r="D11" s="18"/>
      <c r="E11" s="18"/>
      <c r="F11" s="18"/>
      <c r="G11" s="18"/>
      <c r="H11" s="18"/>
      <c r="I11" s="51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>
      <c r="A12" s="16" t="s">
        <v>10</v>
      </c>
      <c r="B12" s="17"/>
      <c r="C12" s="17"/>
      <c r="D12" s="18"/>
      <c r="E12" s="18"/>
      <c r="F12" s="18"/>
      <c r="G12" s="18"/>
      <c r="H12" s="18"/>
      <c r="I12" s="51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>
      <c r="A13" s="20"/>
      <c r="B13" s="20"/>
      <c r="C13" s="21"/>
      <c r="D13" s="21"/>
      <c r="E13" s="21"/>
      <c r="F13" s="21"/>
      <c r="G13" s="22"/>
      <c r="H13" s="20"/>
      <c r="I13" s="52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>
      <c r="A14" s="23"/>
      <c r="B14" s="145" t="s">
        <v>11</v>
      </c>
      <c r="C14" s="150" t="s">
        <v>12</v>
      </c>
      <c r="D14" s="152" t="s">
        <v>13</v>
      </c>
      <c r="E14" s="152" t="s">
        <v>14</v>
      </c>
      <c r="F14" s="152" t="s">
        <v>15</v>
      </c>
      <c r="G14" s="152" t="s">
        <v>16</v>
      </c>
      <c r="H14" s="152" t="s">
        <v>17</v>
      </c>
      <c r="I14" s="183" t="s">
        <v>18</v>
      </c>
      <c r="J14" s="152" t="s">
        <v>19</v>
      </c>
      <c r="K14" s="152" t="s">
        <v>20</v>
      </c>
      <c r="L14" s="152" t="s">
        <v>21</v>
      </c>
      <c r="M14" s="181" t="s">
        <v>22</v>
      </c>
      <c r="N14" s="181"/>
      <c r="O14" s="181"/>
      <c r="P14" s="181"/>
      <c r="Q14" s="181"/>
      <c r="R14" s="182"/>
      <c r="S14" s="8" t="s">
        <v>23</v>
      </c>
    </row>
    <row r="15" spans="1:20" ht="15" customHeight="1">
      <c r="A15" s="23"/>
      <c r="B15" s="146"/>
      <c r="C15" s="151"/>
      <c r="D15" s="153"/>
      <c r="E15" s="153"/>
      <c r="F15" s="153"/>
      <c r="G15" s="153"/>
      <c r="H15" s="153"/>
      <c r="I15" s="184"/>
      <c r="J15" s="153"/>
      <c r="K15" s="153"/>
      <c r="L15" s="153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69">
        <v>6</v>
      </c>
    </row>
    <row r="16" spans="1:20" ht="24" customHeight="1">
      <c r="A16" s="25"/>
      <c r="B16" s="26" t="s">
        <v>24</v>
      </c>
      <c r="C16" s="27" t="s">
        <v>155</v>
      </c>
      <c r="D16" s="28" t="s">
        <v>154</v>
      </c>
      <c r="E16" s="29" t="s">
        <v>25</v>
      </c>
      <c r="F16" s="29" t="s">
        <v>26</v>
      </c>
      <c r="G16" s="28" t="s">
        <v>27</v>
      </c>
      <c r="H16" s="30" t="s">
        <v>28</v>
      </c>
      <c r="I16" s="53">
        <v>3</v>
      </c>
      <c r="J16" s="30">
        <v>48</v>
      </c>
      <c r="K16" s="30">
        <v>0</v>
      </c>
      <c r="L16" s="54">
        <f t="shared" ref="L16:L25" si="0">SUM(J16:K16)</f>
        <v>48</v>
      </c>
      <c r="M16" s="30">
        <v>4</v>
      </c>
      <c r="N16" s="30"/>
      <c r="O16" s="30"/>
      <c r="P16" s="30"/>
      <c r="Q16" s="30"/>
      <c r="R16" s="70"/>
      <c r="S16" s="71" t="s">
        <v>29</v>
      </c>
      <c r="T16" s="72"/>
    </row>
    <row r="17" spans="1:19" ht="18" customHeight="1">
      <c r="A17" s="25"/>
      <c r="B17" s="26" t="s">
        <v>24</v>
      </c>
      <c r="C17" s="27" t="s">
        <v>30</v>
      </c>
      <c r="D17" s="28" t="s">
        <v>31</v>
      </c>
      <c r="E17" s="29" t="s">
        <v>25</v>
      </c>
      <c r="F17" s="29" t="s">
        <v>26</v>
      </c>
      <c r="G17" s="28" t="s">
        <v>27</v>
      </c>
      <c r="H17" s="30" t="s">
        <v>28</v>
      </c>
      <c r="I17" s="53">
        <v>4.5</v>
      </c>
      <c r="J17" s="30">
        <v>72</v>
      </c>
      <c r="K17" s="30">
        <v>0</v>
      </c>
      <c r="L17" s="54">
        <f t="shared" si="0"/>
        <v>72</v>
      </c>
      <c r="M17" s="30">
        <v>4</v>
      </c>
      <c r="N17" s="30"/>
      <c r="O17" s="30"/>
      <c r="P17" s="30"/>
      <c r="Q17" s="30"/>
      <c r="R17" s="70"/>
      <c r="S17" s="71" t="s">
        <v>32</v>
      </c>
    </row>
    <row r="18" spans="1:19" s="1" customFormat="1" ht="18" customHeight="1">
      <c r="A18" s="25"/>
      <c r="B18" s="26" t="s">
        <v>24</v>
      </c>
      <c r="C18" s="27" t="s">
        <v>33</v>
      </c>
      <c r="D18" s="28" t="s">
        <v>34</v>
      </c>
      <c r="E18" s="29" t="s">
        <v>25</v>
      </c>
      <c r="F18" s="29" t="s">
        <v>35</v>
      </c>
      <c r="G18" s="28" t="s">
        <v>36</v>
      </c>
      <c r="H18" s="30" t="s">
        <v>28</v>
      </c>
      <c r="I18" s="53">
        <v>1.5</v>
      </c>
      <c r="J18" s="30">
        <v>4</v>
      </c>
      <c r="K18" s="30">
        <v>20</v>
      </c>
      <c r="L18" s="54">
        <f t="shared" si="0"/>
        <v>24</v>
      </c>
      <c r="M18" s="30">
        <v>2</v>
      </c>
      <c r="N18" s="30"/>
      <c r="O18" s="30"/>
      <c r="P18" s="30"/>
      <c r="Q18" s="30"/>
      <c r="R18" s="70"/>
    </row>
    <row r="19" spans="1:19" s="1" customFormat="1" ht="18" customHeight="1">
      <c r="A19" s="25"/>
      <c r="B19" s="31" t="s">
        <v>24</v>
      </c>
      <c r="C19" s="32" t="s">
        <v>37</v>
      </c>
      <c r="D19" s="33" t="s">
        <v>38</v>
      </c>
      <c r="E19" s="34" t="s">
        <v>25</v>
      </c>
      <c r="F19" s="34" t="s">
        <v>35</v>
      </c>
      <c r="G19" s="34" t="s">
        <v>39</v>
      </c>
      <c r="H19" s="34" t="s">
        <v>40</v>
      </c>
      <c r="I19" s="55">
        <v>1</v>
      </c>
      <c r="J19" s="48">
        <v>12</v>
      </c>
      <c r="K19" s="56">
        <v>4</v>
      </c>
      <c r="L19" s="57">
        <f t="shared" si="0"/>
        <v>16</v>
      </c>
      <c r="M19" s="58" t="s">
        <v>41</v>
      </c>
      <c r="N19" s="34"/>
      <c r="O19" s="34"/>
      <c r="P19" s="34"/>
      <c r="Q19" s="34"/>
      <c r="R19" s="73"/>
      <c r="S19" s="71" t="s">
        <v>42</v>
      </c>
    </row>
    <row r="20" spans="1:19" s="1" customFormat="1" ht="18" customHeight="1">
      <c r="A20" s="25"/>
      <c r="B20" s="26" t="s">
        <v>24</v>
      </c>
      <c r="C20" s="27" t="s">
        <v>43</v>
      </c>
      <c r="D20" s="28" t="s">
        <v>44</v>
      </c>
      <c r="E20" s="29" t="s">
        <v>25</v>
      </c>
      <c r="F20" s="29" t="s">
        <v>35</v>
      </c>
      <c r="G20" s="28" t="s">
        <v>45</v>
      </c>
      <c r="H20" s="30" t="s">
        <v>40</v>
      </c>
      <c r="I20" s="53">
        <v>3</v>
      </c>
      <c r="J20" s="30">
        <v>36</v>
      </c>
      <c r="K20" s="30">
        <v>12</v>
      </c>
      <c r="L20" s="54">
        <f t="shared" si="0"/>
        <v>48</v>
      </c>
      <c r="M20" s="30">
        <v>4</v>
      </c>
      <c r="N20" s="30"/>
      <c r="O20" s="30"/>
      <c r="P20" s="30"/>
      <c r="Q20" s="30"/>
      <c r="R20" s="70"/>
      <c r="S20" s="71" t="s">
        <v>46</v>
      </c>
    </row>
    <row r="21" spans="1:19" customFormat="1" ht="18" customHeight="1">
      <c r="A21" s="25"/>
      <c r="B21" s="35" t="s">
        <v>24</v>
      </c>
      <c r="C21" s="28">
        <v>1100042</v>
      </c>
      <c r="D21" s="28" t="s">
        <v>47</v>
      </c>
      <c r="E21" s="28" t="s">
        <v>25</v>
      </c>
      <c r="F21" s="28" t="s">
        <v>26</v>
      </c>
      <c r="G21" s="28" t="s">
        <v>45</v>
      </c>
      <c r="H21" s="28" t="s">
        <v>40</v>
      </c>
      <c r="I21" s="53">
        <v>0.5</v>
      </c>
      <c r="J21" s="30">
        <v>8</v>
      </c>
      <c r="K21" s="29">
        <v>0</v>
      </c>
      <c r="L21" s="54">
        <f t="shared" si="0"/>
        <v>8</v>
      </c>
      <c r="M21" s="30">
        <v>0</v>
      </c>
      <c r="N21" s="28"/>
      <c r="O21" s="28"/>
      <c r="P21" s="28"/>
      <c r="Q21" s="28"/>
      <c r="R21" s="74"/>
      <c r="S21" s="8"/>
    </row>
    <row r="22" spans="1:19" ht="27" customHeight="1">
      <c r="A22" s="25"/>
      <c r="B22" s="26" t="s">
        <v>24</v>
      </c>
      <c r="C22" s="27" t="s">
        <v>48</v>
      </c>
      <c r="D22" s="28" t="s">
        <v>49</v>
      </c>
      <c r="E22" s="28" t="s">
        <v>25</v>
      </c>
      <c r="F22" s="28" t="s">
        <v>26</v>
      </c>
      <c r="G22" s="28" t="s">
        <v>39</v>
      </c>
      <c r="H22" s="36" t="s">
        <v>40</v>
      </c>
      <c r="I22" s="53">
        <v>2</v>
      </c>
      <c r="J22" s="36">
        <v>32</v>
      </c>
      <c r="K22" s="36">
        <v>0</v>
      </c>
      <c r="L22" s="54">
        <f t="shared" si="0"/>
        <v>32</v>
      </c>
      <c r="M22" s="30">
        <v>1</v>
      </c>
      <c r="N22" s="36"/>
      <c r="O22" s="36"/>
      <c r="P22" s="36"/>
      <c r="Q22" s="36"/>
      <c r="R22" s="75"/>
      <c r="S22" s="71" t="s">
        <v>50</v>
      </c>
    </row>
    <row r="23" spans="1:19" ht="22.05" customHeight="1">
      <c r="A23" s="25"/>
      <c r="B23" s="26" t="s">
        <v>24</v>
      </c>
      <c r="C23" s="27" t="s">
        <v>51</v>
      </c>
      <c r="D23" s="28" t="s">
        <v>52</v>
      </c>
      <c r="E23" s="28" t="s">
        <v>25</v>
      </c>
      <c r="F23" s="28" t="s">
        <v>26</v>
      </c>
      <c r="G23" s="37" t="s">
        <v>53</v>
      </c>
      <c r="H23" s="36" t="s">
        <v>40</v>
      </c>
      <c r="I23" s="53">
        <v>1</v>
      </c>
      <c r="J23" s="28">
        <v>16</v>
      </c>
      <c r="K23" s="28">
        <v>0</v>
      </c>
      <c r="L23" s="54">
        <f t="shared" si="0"/>
        <v>16</v>
      </c>
      <c r="M23" s="30">
        <v>1</v>
      </c>
      <c r="N23" s="28"/>
      <c r="O23" s="28"/>
      <c r="P23" s="28"/>
      <c r="Q23" s="28"/>
      <c r="R23" s="74"/>
      <c r="S23" s="72"/>
    </row>
    <row r="24" spans="1:19" s="2" customFormat="1" ht="18" customHeight="1">
      <c r="A24" s="25"/>
      <c r="B24" s="35" t="s">
        <v>24</v>
      </c>
      <c r="C24" s="28" t="s">
        <v>54</v>
      </c>
      <c r="D24" s="28" t="s">
        <v>55</v>
      </c>
      <c r="E24" s="28" t="s">
        <v>25</v>
      </c>
      <c r="F24" s="28" t="s">
        <v>56</v>
      </c>
      <c r="G24" s="28" t="s">
        <v>57</v>
      </c>
      <c r="H24" s="28" t="s">
        <v>40</v>
      </c>
      <c r="I24" s="53">
        <v>2</v>
      </c>
      <c r="J24" s="28">
        <v>0</v>
      </c>
      <c r="K24" s="28">
        <v>36</v>
      </c>
      <c r="L24" s="54">
        <f t="shared" si="0"/>
        <v>36</v>
      </c>
      <c r="M24" s="39" t="s">
        <v>58</v>
      </c>
      <c r="N24" s="28"/>
      <c r="O24" s="28"/>
      <c r="P24" s="28"/>
      <c r="Q24" s="28"/>
      <c r="R24" s="74"/>
      <c r="S24" s="3"/>
    </row>
    <row r="25" spans="1:19" s="3" customFormat="1" ht="21" customHeight="1">
      <c r="A25" s="25"/>
      <c r="B25" s="38" t="s">
        <v>24</v>
      </c>
      <c r="C25" s="39" t="s">
        <v>59</v>
      </c>
      <c r="D25" s="39" t="s">
        <v>60</v>
      </c>
      <c r="E25" s="28" t="s">
        <v>25</v>
      </c>
      <c r="F25" s="39" t="s">
        <v>26</v>
      </c>
      <c r="G25" s="27" t="s">
        <v>27</v>
      </c>
      <c r="H25" s="39" t="s">
        <v>40</v>
      </c>
      <c r="I25" s="53">
        <v>3.5</v>
      </c>
      <c r="J25" s="28">
        <v>60</v>
      </c>
      <c r="K25" s="28">
        <v>0</v>
      </c>
      <c r="L25" s="54">
        <f t="shared" si="0"/>
        <v>60</v>
      </c>
      <c r="M25" s="30"/>
      <c r="N25" s="30">
        <v>6</v>
      </c>
      <c r="O25" s="59"/>
      <c r="P25" s="59"/>
      <c r="Q25" s="59"/>
      <c r="R25" s="76"/>
      <c r="S25" s="71" t="s">
        <v>32</v>
      </c>
    </row>
    <row r="26" spans="1:19" s="3" customFormat="1" ht="28.95" customHeight="1">
      <c r="A26" s="25"/>
      <c r="B26" s="26" t="s">
        <v>24</v>
      </c>
      <c r="C26" s="28" t="s">
        <v>61</v>
      </c>
      <c r="D26" s="28" t="s">
        <v>62</v>
      </c>
      <c r="E26" s="29" t="s">
        <v>25</v>
      </c>
      <c r="F26" s="29" t="s">
        <v>26</v>
      </c>
      <c r="G26" s="28" t="s">
        <v>45</v>
      </c>
      <c r="H26" s="30" t="s">
        <v>40</v>
      </c>
      <c r="I26" s="53">
        <v>2</v>
      </c>
      <c r="J26" s="28">
        <v>32</v>
      </c>
      <c r="K26" s="28">
        <v>0</v>
      </c>
      <c r="L26" s="54">
        <f t="shared" ref="L26:L38" si="1">SUM(J26:K26)</f>
        <v>32</v>
      </c>
      <c r="M26" s="30"/>
      <c r="N26" s="30">
        <v>6</v>
      </c>
      <c r="O26" s="30"/>
      <c r="P26" s="30"/>
      <c r="Q26" s="30"/>
      <c r="R26" s="70"/>
      <c r="S26" s="1"/>
    </row>
    <row r="27" spans="1:19" ht="27" customHeight="1">
      <c r="A27" s="25"/>
      <c r="B27" s="26" t="s">
        <v>24</v>
      </c>
      <c r="C27" s="29" t="s">
        <v>63</v>
      </c>
      <c r="D27" s="29" t="s">
        <v>64</v>
      </c>
      <c r="E27" s="29" t="s">
        <v>25</v>
      </c>
      <c r="F27" s="29" t="s">
        <v>35</v>
      </c>
      <c r="G27" s="29" t="s">
        <v>65</v>
      </c>
      <c r="H27" s="29" t="s">
        <v>40</v>
      </c>
      <c r="I27" s="53">
        <v>1</v>
      </c>
      <c r="J27" s="29">
        <v>12</v>
      </c>
      <c r="K27" s="29">
        <v>4</v>
      </c>
      <c r="L27" s="54">
        <f t="shared" si="1"/>
        <v>16</v>
      </c>
      <c r="M27" s="29"/>
      <c r="N27" s="29">
        <v>2</v>
      </c>
      <c r="O27" s="29"/>
      <c r="P27" s="29"/>
      <c r="Q27" s="29"/>
      <c r="R27" s="77"/>
      <c r="S27" s="71" t="s">
        <v>66</v>
      </c>
    </row>
    <row r="28" spans="1:19" s="3" customFormat="1" ht="18" customHeight="1">
      <c r="A28" s="25"/>
      <c r="B28" s="26" t="s">
        <v>24</v>
      </c>
      <c r="C28" s="39" t="s">
        <v>67</v>
      </c>
      <c r="D28" s="28" t="s">
        <v>68</v>
      </c>
      <c r="E28" s="29" t="s">
        <v>25</v>
      </c>
      <c r="F28" s="29" t="s">
        <v>35</v>
      </c>
      <c r="G28" s="28" t="s">
        <v>36</v>
      </c>
      <c r="H28" s="30" t="s">
        <v>28</v>
      </c>
      <c r="I28" s="53">
        <v>1.5</v>
      </c>
      <c r="J28" s="30">
        <v>4</v>
      </c>
      <c r="K28" s="30">
        <v>24</v>
      </c>
      <c r="L28" s="54">
        <f t="shared" si="1"/>
        <v>28</v>
      </c>
      <c r="M28" s="30"/>
      <c r="N28" s="30">
        <v>2</v>
      </c>
      <c r="O28" s="30"/>
      <c r="P28" s="30"/>
      <c r="Q28" s="30"/>
      <c r="R28" s="70"/>
      <c r="S28" s="72"/>
    </row>
    <row r="29" spans="1:19" s="3" customFormat="1" ht="18" customHeight="1">
      <c r="A29" s="25"/>
      <c r="B29" s="35" t="s">
        <v>24</v>
      </c>
      <c r="C29" s="28">
        <v>1100043</v>
      </c>
      <c r="D29" s="28" t="s">
        <v>69</v>
      </c>
      <c r="E29" s="28" t="s">
        <v>25</v>
      </c>
      <c r="F29" s="28" t="s">
        <v>26</v>
      </c>
      <c r="G29" s="28" t="s">
        <v>45</v>
      </c>
      <c r="H29" s="28" t="s">
        <v>40</v>
      </c>
      <c r="I29" s="53">
        <v>0.5</v>
      </c>
      <c r="J29" s="28">
        <v>8</v>
      </c>
      <c r="K29" s="28">
        <v>0</v>
      </c>
      <c r="L29" s="54">
        <f t="shared" si="1"/>
        <v>8</v>
      </c>
      <c r="M29" s="28"/>
      <c r="N29" s="30">
        <v>0</v>
      </c>
      <c r="O29" s="28"/>
      <c r="P29" s="28"/>
      <c r="Q29" s="28"/>
      <c r="R29" s="74"/>
    </row>
    <row r="30" spans="1:19" s="3" customFormat="1" ht="22.95" customHeight="1">
      <c r="A30" s="25"/>
      <c r="B30" s="26" t="s">
        <v>24</v>
      </c>
      <c r="C30" s="37">
        <v>1400002</v>
      </c>
      <c r="D30" s="37" t="s">
        <v>70</v>
      </c>
      <c r="E30" s="28" t="s">
        <v>25</v>
      </c>
      <c r="F30" s="28" t="s">
        <v>26</v>
      </c>
      <c r="G30" s="28" t="s">
        <v>57</v>
      </c>
      <c r="H30" s="28" t="s">
        <v>40</v>
      </c>
      <c r="I30" s="60">
        <v>2</v>
      </c>
      <c r="J30" s="36">
        <v>36</v>
      </c>
      <c r="K30" s="30">
        <v>0</v>
      </c>
      <c r="L30" s="54">
        <f t="shared" si="1"/>
        <v>36</v>
      </c>
      <c r="M30" s="30"/>
      <c r="N30" s="30">
        <v>4</v>
      </c>
      <c r="O30" s="30"/>
      <c r="P30" s="30"/>
      <c r="Q30" s="30"/>
      <c r="R30" s="70"/>
      <c r="S30" s="71" t="s">
        <v>42</v>
      </c>
    </row>
    <row r="31" spans="1:19" s="3" customFormat="1" ht="18" customHeight="1">
      <c r="A31" s="25"/>
      <c r="B31" s="40" t="s">
        <v>24</v>
      </c>
      <c r="C31" s="41" t="s">
        <v>71</v>
      </c>
      <c r="D31" s="37" t="s">
        <v>72</v>
      </c>
      <c r="E31" s="42" t="s">
        <v>25</v>
      </c>
      <c r="F31" s="42" t="s">
        <v>35</v>
      </c>
      <c r="G31" s="37" t="s">
        <v>45</v>
      </c>
      <c r="H31" s="43" t="s">
        <v>40</v>
      </c>
      <c r="I31" s="61">
        <v>1</v>
      </c>
      <c r="J31" s="43">
        <v>12</v>
      </c>
      <c r="K31" s="37">
        <v>4</v>
      </c>
      <c r="L31" s="54">
        <f t="shared" si="1"/>
        <v>16</v>
      </c>
      <c r="M31" s="2"/>
      <c r="N31" s="43"/>
      <c r="O31" s="43">
        <v>2</v>
      </c>
      <c r="P31" s="43"/>
      <c r="Q31" s="43"/>
      <c r="R31" s="78"/>
      <c r="S31" s="72"/>
    </row>
    <row r="32" spans="1:19" s="3" customFormat="1" ht="22.95" customHeight="1">
      <c r="A32" s="25"/>
      <c r="B32" s="40" t="s">
        <v>24</v>
      </c>
      <c r="C32" s="116" t="s">
        <v>73</v>
      </c>
      <c r="D32" s="37" t="s">
        <v>74</v>
      </c>
      <c r="E32" s="42" t="s">
        <v>25</v>
      </c>
      <c r="F32" s="42" t="s">
        <v>35</v>
      </c>
      <c r="G32" s="37" t="s">
        <v>36</v>
      </c>
      <c r="H32" s="43" t="s">
        <v>28</v>
      </c>
      <c r="I32" s="61">
        <v>1.5</v>
      </c>
      <c r="J32" s="43">
        <v>4</v>
      </c>
      <c r="K32" s="43">
        <v>24</v>
      </c>
      <c r="L32" s="54">
        <f t="shared" si="1"/>
        <v>28</v>
      </c>
      <c r="M32" s="43"/>
      <c r="N32" s="43"/>
      <c r="O32" s="43">
        <v>2</v>
      </c>
      <c r="P32" s="43"/>
      <c r="Q32" s="43"/>
      <c r="R32" s="78"/>
      <c r="S32" s="72"/>
    </row>
    <row r="33" spans="1:20" s="3" customFormat="1" ht="22.95" customHeight="1">
      <c r="A33" s="25"/>
      <c r="B33" s="40" t="s">
        <v>24</v>
      </c>
      <c r="C33" s="44" t="s">
        <v>75</v>
      </c>
      <c r="D33" s="44" t="s">
        <v>76</v>
      </c>
      <c r="E33" s="42" t="s">
        <v>25</v>
      </c>
      <c r="F33" s="45" t="s">
        <v>26</v>
      </c>
      <c r="G33" s="41" t="s">
        <v>65</v>
      </c>
      <c r="H33" s="44" t="s">
        <v>40</v>
      </c>
      <c r="I33" s="61">
        <v>1</v>
      </c>
      <c r="J33" s="37">
        <v>16</v>
      </c>
      <c r="K33" s="37">
        <v>0</v>
      </c>
      <c r="L33" s="54">
        <f t="shared" si="1"/>
        <v>16</v>
      </c>
      <c r="M33" s="43"/>
      <c r="N33" s="43"/>
      <c r="O33" s="43">
        <v>2</v>
      </c>
      <c r="P33" s="43"/>
      <c r="Q33" s="43"/>
      <c r="R33" s="78"/>
      <c r="S33" s="71" t="s">
        <v>77</v>
      </c>
    </row>
    <row r="34" spans="1:20" s="3" customFormat="1" ht="31.05" customHeight="1">
      <c r="A34" s="25"/>
      <c r="B34" s="26" t="s">
        <v>24</v>
      </c>
      <c r="C34" s="28">
        <v>110006</v>
      </c>
      <c r="D34" s="28" t="s">
        <v>78</v>
      </c>
      <c r="E34" s="28" t="s">
        <v>25</v>
      </c>
      <c r="F34" s="29" t="s">
        <v>35</v>
      </c>
      <c r="G34" s="28" t="s">
        <v>45</v>
      </c>
      <c r="H34" s="28" t="s">
        <v>40</v>
      </c>
      <c r="I34" s="60">
        <v>3</v>
      </c>
      <c r="J34" s="36">
        <v>36</v>
      </c>
      <c r="K34" s="30">
        <v>12</v>
      </c>
      <c r="L34" s="54">
        <f t="shared" si="1"/>
        <v>48</v>
      </c>
      <c r="M34" s="30"/>
      <c r="N34" s="30"/>
      <c r="O34" s="30">
        <v>6</v>
      </c>
      <c r="P34" s="30"/>
      <c r="Q34" s="30"/>
      <c r="R34" s="70"/>
      <c r="S34" s="71"/>
    </row>
    <row r="35" spans="1:20" s="3" customFormat="1" ht="18" customHeight="1">
      <c r="A35" s="25"/>
      <c r="B35" s="35" t="s">
        <v>24</v>
      </c>
      <c r="C35" s="28">
        <v>1100044</v>
      </c>
      <c r="D35" s="28" t="s">
        <v>79</v>
      </c>
      <c r="E35" s="28" t="s">
        <v>25</v>
      </c>
      <c r="F35" s="28" t="s">
        <v>26</v>
      </c>
      <c r="G35" s="28" t="s">
        <v>45</v>
      </c>
      <c r="H35" s="28" t="s">
        <v>40</v>
      </c>
      <c r="I35" s="53">
        <v>0.5</v>
      </c>
      <c r="J35" s="30">
        <v>8</v>
      </c>
      <c r="K35" s="30">
        <v>0</v>
      </c>
      <c r="L35" s="54">
        <f t="shared" si="1"/>
        <v>8</v>
      </c>
      <c r="M35" s="28"/>
      <c r="N35" s="28"/>
      <c r="O35" s="28">
        <v>0</v>
      </c>
      <c r="P35" s="28"/>
      <c r="Q35" s="28"/>
      <c r="R35" s="74"/>
      <c r="S35" s="72"/>
      <c r="T35" s="72"/>
    </row>
    <row r="36" spans="1:20" s="1" customFormat="1" ht="21" customHeight="1">
      <c r="A36" s="46"/>
      <c r="B36" s="26" t="s">
        <v>24</v>
      </c>
      <c r="C36" s="27" t="s">
        <v>80</v>
      </c>
      <c r="D36" s="39" t="s">
        <v>81</v>
      </c>
      <c r="E36" s="39" t="s">
        <v>25</v>
      </c>
      <c r="F36" s="39" t="s">
        <v>35</v>
      </c>
      <c r="G36" s="39" t="s">
        <v>53</v>
      </c>
      <c r="H36" s="30" t="s">
        <v>40</v>
      </c>
      <c r="I36" s="60">
        <v>1</v>
      </c>
      <c r="J36" s="30">
        <v>12</v>
      </c>
      <c r="K36" s="30">
        <v>4</v>
      </c>
      <c r="L36" s="54">
        <f t="shared" si="1"/>
        <v>16</v>
      </c>
      <c r="M36" s="62"/>
      <c r="N36" s="62"/>
      <c r="O36" s="62"/>
      <c r="P36" s="30">
        <v>2</v>
      </c>
      <c r="Q36" s="62"/>
      <c r="R36" s="79"/>
      <c r="S36" s="72"/>
    </row>
    <row r="37" spans="1:20" s="1" customFormat="1" ht="21" customHeight="1">
      <c r="A37" s="47"/>
      <c r="B37" s="26" t="s">
        <v>24</v>
      </c>
      <c r="C37" s="27" t="s">
        <v>82</v>
      </c>
      <c r="D37" s="28" t="s">
        <v>83</v>
      </c>
      <c r="E37" s="29" t="s">
        <v>25</v>
      </c>
      <c r="F37" s="29" t="s">
        <v>35</v>
      </c>
      <c r="G37" s="28" t="s">
        <v>36</v>
      </c>
      <c r="H37" s="30" t="s">
        <v>28</v>
      </c>
      <c r="I37" s="53">
        <v>1.5</v>
      </c>
      <c r="J37" s="30">
        <v>4</v>
      </c>
      <c r="K37" s="30">
        <v>24</v>
      </c>
      <c r="L37" s="54">
        <f t="shared" si="1"/>
        <v>28</v>
      </c>
      <c r="M37" s="30"/>
      <c r="N37" s="30"/>
      <c r="O37" s="30"/>
      <c r="P37" s="30">
        <v>2</v>
      </c>
      <c r="Q37" s="30"/>
      <c r="R37" s="70"/>
      <c r="S37" s="72"/>
    </row>
    <row r="38" spans="1:20" s="1" customFormat="1" ht="22.95" customHeight="1">
      <c r="A38" s="47"/>
      <c r="B38" s="26" t="s">
        <v>24</v>
      </c>
      <c r="C38" s="27" t="s">
        <v>84</v>
      </c>
      <c r="D38" s="28" t="s">
        <v>85</v>
      </c>
      <c r="E38" s="29" t="s">
        <v>25</v>
      </c>
      <c r="F38" s="29" t="s">
        <v>26</v>
      </c>
      <c r="G38" s="28" t="s">
        <v>45</v>
      </c>
      <c r="H38" s="30" t="s">
        <v>40</v>
      </c>
      <c r="I38" s="53">
        <v>0.5</v>
      </c>
      <c r="J38" s="30">
        <v>8</v>
      </c>
      <c r="K38" s="30">
        <v>0</v>
      </c>
      <c r="L38" s="54">
        <f t="shared" si="1"/>
        <v>8</v>
      </c>
      <c r="M38" s="30"/>
      <c r="N38" s="30"/>
      <c r="O38" s="30"/>
      <c r="P38" s="30">
        <v>2</v>
      </c>
      <c r="Q38" s="30"/>
      <c r="R38" s="70"/>
      <c r="S38" s="8"/>
    </row>
    <row r="39" spans="1:20" s="1" customFormat="1" ht="27" customHeight="1">
      <c r="A39" s="47"/>
      <c r="B39" s="31" t="s">
        <v>24</v>
      </c>
      <c r="C39" s="117"/>
      <c r="D39" s="34" t="s">
        <v>197</v>
      </c>
      <c r="E39" s="34" t="s">
        <v>25</v>
      </c>
      <c r="F39" s="34" t="s">
        <v>198</v>
      </c>
      <c r="G39" s="121" t="s">
        <v>136</v>
      </c>
      <c r="H39" s="34" t="s">
        <v>40</v>
      </c>
      <c r="I39" s="55">
        <v>3</v>
      </c>
      <c r="J39" s="34">
        <v>24</v>
      </c>
      <c r="K39" s="34">
        <v>24</v>
      </c>
      <c r="L39" s="57">
        <f t="shared" ref="L39" si="2">SUM(J39:K39)</f>
        <v>48</v>
      </c>
      <c r="M39" s="63"/>
      <c r="N39" s="34">
        <v>0</v>
      </c>
      <c r="O39" s="34"/>
      <c r="P39" s="34"/>
      <c r="Q39" s="34"/>
      <c r="R39" s="73"/>
      <c r="S39" s="80" t="s">
        <v>181</v>
      </c>
    </row>
    <row r="40" spans="1:20" s="1" customFormat="1" ht="27" customHeight="1">
      <c r="A40" s="47"/>
      <c r="B40" s="168" t="s">
        <v>86</v>
      </c>
      <c r="C40" s="169"/>
      <c r="D40" s="169"/>
      <c r="E40" s="169"/>
      <c r="F40" s="169"/>
      <c r="G40" s="169"/>
      <c r="H40" s="169"/>
      <c r="I40" s="64">
        <f>SUM(I16:I39)</f>
        <v>42</v>
      </c>
      <c r="J40" s="64">
        <f t="shared" ref="J40:R40" si="3">SUM(J16:J39)</f>
        <v>504</v>
      </c>
      <c r="K40" s="64">
        <f t="shared" si="3"/>
        <v>192</v>
      </c>
      <c r="L40" s="64">
        <f t="shared" si="3"/>
        <v>696</v>
      </c>
      <c r="M40" s="64">
        <f t="shared" si="3"/>
        <v>16</v>
      </c>
      <c r="N40" s="64">
        <f t="shared" si="3"/>
        <v>20</v>
      </c>
      <c r="O40" s="64">
        <f t="shared" si="3"/>
        <v>12</v>
      </c>
      <c r="P40" s="64">
        <f t="shared" si="3"/>
        <v>6</v>
      </c>
      <c r="Q40" s="64">
        <f t="shared" si="3"/>
        <v>0</v>
      </c>
      <c r="R40" s="64">
        <f t="shared" si="3"/>
        <v>0</v>
      </c>
      <c r="S40" s="72"/>
      <c r="T40" s="3"/>
    </row>
    <row r="41" spans="1:20" ht="22.95" customHeight="1">
      <c r="A41" s="49"/>
      <c r="B41" s="26" t="s">
        <v>24</v>
      </c>
      <c r="C41" s="172" t="s">
        <v>87</v>
      </c>
      <c r="D41" s="173"/>
      <c r="E41" s="28" t="s">
        <v>88</v>
      </c>
      <c r="F41" s="28" t="s">
        <v>26</v>
      </c>
      <c r="G41" s="28" t="s">
        <v>89</v>
      </c>
      <c r="H41" s="28" t="s">
        <v>40</v>
      </c>
      <c r="I41" s="53">
        <v>2</v>
      </c>
      <c r="J41" s="30">
        <v>32</v>
      </c>
      <c r="K41" s="36">
        <v>0</v>
      </c>
      <c r="L41" s="30">
        <v>32</v>
      </c>
      <c r="M41" s="54"/>
      <c r="N41" s="174">
        <v>2</v>
      </c>
      <c r="O41" s="175"/>
      <c r="P41" s="176"/>
      <c r="Q41" s="54"/>
      <c r="R41" s="81"/>
    </row>
    <row r="42" spans="1:20" ht="22.95" customHeight="1">
      <c r="A42" s="49"/>
      <c r="B42" s="26" t="s">
        <v>24</v>
      </c>
      <c r="C42" s="172" t="s">
        <v>90</v>
      </c>
      <c r="D42" s="173"/>
      <c r="E42" s="28" t="s">
        <v>88</v>
      </c>
      <c r="F42" s="28" t="s">
        <v>26</v>
      </c>
      <c r="G42" s="28" t="s">
        <v>89</v>
      </c>
      <c r="H42" s="28" t="s">
        <v>40</v>
      </c>
      <c r="I42" s="53">
        <v>2</v>
      </c>
      <c r="J42" s="30">
        <v>32</v>
      </c>
      <c r="K42" s="36">
        <v>0</v>
      </c>
      <c r="L42" s="30">
        <f>SUM(J42:K42)</f>
        <v>32</v>
      </c>
      <c r="M42" s="54"/>
      <c r="N42" s="174">
        <v>2</v>
      </c>
      <c r="O42" s="175"/>
      <c r="P42" s="176"/>
      <c r="Q42" s="54"/>
      <c r="R42" s="81"/>
    </row>
    <row r="43" spans="1:20" ht="22.95" customHeight="1">
      <c r="A43" s="49"/>
      <c r="B43" s="26" t="s">
        <v>24</v>
      </c>
      <c r="C43" s="177" t="s">
        <v>91</v>
      </c>
      <c r="D43" s="167"/>
      <c r="E43" s="28" t="s">
        <v>88</v>
      </c>
      <c r="F43" s="28" t="s">
        <v>26</v>
      </c>
      <c r="G43" s="28" t="s">
        <v>89</v>
      </c>
      <c r="H43" s="28" t="s">
        <v>40</v>
      </c>
      <c r="I43" s="53">
        <v>2</v>
      </c>
      <c r="J43" s="30">
        <v>32</v>
      </c>
      <c r="K43" s="36">
        <v>0</v>
      </c>
      <c r="L43" s="30">
        <f>SUM(J43:K43)</f>
        <v>32</v>
      </c>
      <c r="M43" s="54"/>
      <c r="N43" s="174">
        <v>2</v>
      </c>
      <c r="O43" s="175"/>
      <c r="P43" s="176"/>
      <c r="Q43" s="54"/>
      <c r="R43" s="81"/>
    </row>
    <row r="44" spans="1:20" ht="22.95" customHeight="1">
      <c r="A44" s="49"/>
      <c r="B44" s="26" t="s">
        <v>24</v>
      </c>
      <c r="C44" s="178" t="s">
        <v>92</v>
      </c>
      <c r="D44" s="179"/>
      <c r="E44" s="28" t="s">
        <v>88</v>
      </c>
      <c r="F44" s="28" t="s">
        <v>26</v>
      </c>
      <c r="G44" s="28" t="s">
        <v>89</v>
      </c>
      <c r="H44" s="28" t="s">
        <v>40</v>
      </c>
      <c r="I44" s="53">
        <v>2</v>
      </c>
      <c r="J44" s="30">
        <v>32</v>
      </c>
      <c r="K44" s="36">
        <v>0</v>
      </c>
      <c r="L44" s="30">
        <f>SUM(J44:K44)</f>
        <v>32</v>
      </c>
      <c r="M44" s="36"/>
      <c r="N44" s="174">
        <v>2</v>
      </c>
      <c r="O44" s="175"/>
      <c r="P44" s="176"/>
      <c r="Q44" s="36"/>
      <c r="R44" s="75"/>
    </row>
    <row r="45" spans="1:20" ht="18" customHeight="1">
      <c r="A45" s="49"/>
      <c r="B45" s="165" t="s">
        <v>93</v>
      </c>
      <c r="C45" s="166"/>
      <c r="D45" s="166"/>
      <c r="E45" s="166"/>
      <c r="F45" s="166"/>
      <c r="G45" s="166"/>
      <c r="H45" s="167"/>
      <c r="I45" s="60">
        <f>SUM(I41:I44)</f>
        <v>8</v>
      </c>
      <c r="J45" s="60">
        <f>SUM(J41:J44)</f>
        <v>128</v>
      </c>
      <c r="K45" s="60">
        <f>SUM(K41:K44)</f>
        <v>0</v>
      </c>
      <c r="L45" s="60">
        <f t="shared" ref="L45:R45" si="4">SUM(L41:L44)</f>
        <v>128</v>
      </c>
      <c r="M45" s="60">
        <f t="shared" si="4"/>
        <v>0</v>
      </c>
      <c r="N45" s="60"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82">
        <f t="shared" si="4"/>
        <v>0</v>
      </c>
    </row>
    <row r="46" spans="1:20" ht="18" customHeight="1">
      <c r="A46" s="49"/>
      <c r="B46" s="26" t="s">
        <v>94</v>
      </c>
      <c r="C46" s="27" t="s">
        <v>134</v>
      </c>
      <c r="D46" s="27" t="s">
        <v>135</v>
      </c>
      <c r="E46" s="29" t="s">
        <v>25</v>
      </c>
      <c r="F46" s="29" t="s">
        <v>35</v>
      </c>
      <c r="G46" s="121" t="s">
        <v>136</v>
      </c>
      <c r="H46" s="30" t="s">
        <v>28</v>
      </c>
      <c r="I46" s="60">
        <v>4</v>
      </c>
      <c r="J46" s="30">
        <v>40</v>
      </c>
      <c r="K46" s="30">
        <v>20</v>
      </c>
      <c r="L46" s="30">
        <f t="shared" ref="L46:L52" si="5">SUM(J46:K46)</f>
        <v>60</v>
      </c>
      <c r="M46" s="30">
        <v>5</v>
      </c>
      <c r="N46" s="30"/>
      <c r="O46" s="30"/>
      <c r="P46" s="30"/>
      <c r="Q46" s="30"/>
      <c r="R46" s="70"/>
    </row>
    <row r="47" spans="1:20" ht="18" customHeight="1">
      <c r="A47" s="49"/>
      <c r="B47" s="26" t="s">
        <v>94</v>
      </c>
      <c r="C47" s="27" t="s">
        <v>139</v>
      </c>
      <c r="D47" s="28" t="s">
        <v>140</v>
      </c>
      <c r="E47" s="29" t="s">
        <v>25</v>
      </c>
      <c r="F47" s="29" t="s">
        <v>35</v>
      </c>
      <c r="G47" s="121" t="s">
        <v>141</v>
      </c>
      <c r="H47" s="30" t="s">
        <v>28</v>
      </c>
      <c r="I47" s="60">
        <v>3</v>
      </c>
      <c r="J47" s="30">
        <v>24</v>
      </c>
      <c r="K47" s="30">
        <v>24</v>
      </c>
      <c r="L47" s="54">
        <f t="shared" si="5"/>
        <v>48</v>
      </c>
      <c r="M47" s="123" t="s">
        <v>58</v>
      </c>
      <c r="N47" s="30"/>
      <c r="O47" s="60"/>
      <c r="P47" s="60"/>
      <c r="Q47" s="60"/>
      <c r="R47" s="70"/>
    </row>
    <row r="48" spans="1:20" ht="18" customHeight="1">
      <c r="A48" s="49"/>
      <c r="B48" s="26" t="s">
        <v>94</v>
      </c>
      <c r="C48" s="27" t="s">
        <v>156</v>
      </c>
      <c r="D48" s="28" t="s">
        <v>157</v>
      </c>
      <c r="E48" s="29" t="s">
        <v>25</v>
      </c>
      <c r="F48" s="29" t="s">
        <v>35</v>
      </c>
      <c r="G48" s="121" t="s">
        <v>136</v>
      </c>
      <c r="H48" s="30" t="s">
        <v>28</v>
      </c>
      <c r="I48" s="60">
        <v>6</v>
      </c>
      <c r="J48" s="30">
        <v>48</v>
      </c>
      <c r="K48" s="30">
        <v>48</v>
      </c>
      <c r="L48" s="54">
        <f t="shared" si="5"/>
        <v>96</v>
      </c>
      <c r="M48" s="30"/>
      <c r="N48" s="30" t="s">
        <v>158</v>
      </c>
      <c r="O48" s="30"/>
      <c r="P48" s="30"/>
      <c r="Q48" s="30"/>
      <c r="R48" s="70"/>
    </row>
    <row r="49" spans="1:18" ht="18" customHeight="1">
      <c r="A49" s="49"/>
      <c r="B49" s="26" t="s">
        <v>94</v>
      </c>
      <c r="C49" s="27" t="s">
        <v>159</v>
      </c>
      <c r="D49" s="28" t="s">
        <v>160</v>
      </c>
      <c r="E49" s="29" t="s">
        <v>25</v>
      </c>
      <c r="F49" s="29" t="s">
        <v>35</v>
      </c>
      <c r="G49" s="121" t="s">
        <v>136</v>
      </c>
      <c r="H49" s="30" t="s">
        <v>28</v>
      </c>
      <c r="I49" s="60">
        <v>4.5</v>
      </c>
      <c r="J49" s="30">
        <v>24</v>
      </c>
      <c r="K49" s="30">
        <v>48</v>
      </c>
      <c r="L49" s="54">
        <f t="shared" si="5"/>
        <v>72</v>
      </c>
      <c r="M49" s="30"/>
      <c r="N49" s="123" t="s">
        <v>161</v>
      </c>
      <c r="O49" s="30"/>
      <c r="P49" s="30"/>
      <c r="Q49" s="30"/>
      <c r="R49" s="70"/>
    </row>
    <row r="50" spans="1:18" ht="18" customHeight="1">
      <c r="A50" s="49"/>
      <c r="B50" s="136" t="s">
        <v>94</v>
      </c>
      <c r="C50" s="27" t="s">
        <v>183</v>
      </c>
      <c r="D50" s="138" t="s">
        <v>144</v>
      </c>
      <c r="E50" s="138" t="s">
        <v>25</v>
      </c>
      <c r="F50" s="137" t="s">
        <v>163</v>
      </c>
      <c r="G50" s="121" t="s">
        <v>136</v>
      </c>
      <c r="H50" s="137" t="s">
        <v>40</v>
      </c>
      <c r="I50" s="60">
        <v>3</v>
      </c>
      <c r="J50" s="30">
        <v>12</v>
      </c>
      <c r="K50" s="137">
        <v>36</v>
      </c>
      <c r="L50" s="54">
        <f t="shared" ref="L50" si="6">SUM(J50:K50)</f>
        <v>48</v>
      </c>
      <c r="M50" s="60"/>
      <c r="N50" s="123" t="s">
        <v>58</v>
      </c>
      <c r="O50" s="123"/>
      <c r="P50" s="30"/>
      <c r="Q50" s="30"/>
      <c r="R50" s="70"/>
    </row>
    <row r="51" spans="1:18" ht="18" customHeight="1">
      <c r="A51" s="49"/>
      <c r="B51" s="26" t="s">
        <v>94</v>
      </c>
      <c r="C51" s="27" t="s">
        <v>184</v>
      </c>
      <c r="D51" s="33" t="s">
        <v>162</v>
      </c>
      <c r="E51" s="29" t="s">
        <v>25</v>
      </c>
      <c r="F51" s="29" t="s">
        <v>35</v>
      </c>
      <c r="G51" s="121" t="s">
        <v>136</v>
      </c>
      <c r="H51" s="30" t="s">
        <v>40</v>
      </c>
      <c r="I51" s="60">
        <v>3</v>
      </c>
      <c r="J51" s="30">
        <v>24</v>
      </c>
      <c r="K51" s="30">
        <v>24</v>
      </c>
      <c r="L51" s="54">
        <f t="shared" si="5"/>
        <v>48</v>
      </c>
      <c r="M51" s="30"/>
      <c r="N51" s="30"/>
      <c r="O51" s="30" t="s">
        <v>58</v>
      </c>
      <c r="P51" s="30"/>
      <c r="Q51" s="30"/>
      <c r="R51" s="70"/>
    </row>
    <row r="52" spans="1:18" ht="18" customHeight="1">
      <c r="A52" s="49"/>
      <c r="B52" s="26" t="s">
        <v>94</v>
      </c>
      <c r="C52" s="28" t="s">
        <v>142</v>
      </c>
      <c r="D52" s="122" t="s">
        <v>143</v>
      </c>
      <c r="E52" s="28" t="s">
        <v>25</v>
      </c>
      <c r="F52" s="29" t="s">
        <v>137</v>
      </c>
      <c r="G52" s="121" t="s">
        <v>136</v>
      </c>
      <c r="H52" s="29" t="s">
        <v>40</v>
      </c>
      <c r="I52" s="60">
        <v>3</v>
      </c>
      <c r="J52" s="30">
        <v>12</v>
      </c>
      <c r="K52" s="29">
        <v>36</v>
      </c>
      <c r="L52" s="54">
        <f t="shared" si="5"/>
        <v>48</v>
      </c>
      <c r="M52" s="30"/>
      <c r="N52" s="30"/>
      <c r="O52" s="123" t="s">
        <v>58</v>
      </c>
      <c r="P52" s="30"/>
      <c r="Q52" s="30"/>
      <c r="R52" s="70"/>
    </row>
    <row r="53" spans="1:18" ht="18" customHeight="1">
      <c r="A53" s="25"/>
      <c r="B53" s="168" t="s">
        <v>95</v>
      </c>
      <c r="C53" s="169"/>
      <c r="D53" s="169"/>
      <c r="E53" s="169"/>
      <c r="F53" s="169"/>
      <c r="G53" s="169"/>
      <c r="H53" s="169"/>
      <c r="I53" s="60">
        <f t="shared" ref="I53:Q53" si="7">SUM(I46:I52)</f>
        <v>26.5</v>
      </c>
      <c r="J53" s="60">
        <f t="shared" si="7"/>
        <v>184</v>
      </c>
      <c r="K53" s="60">
        <f t="shared" si="7"/>
        <v>236</v>
      </c>
      <c r="L53" s="60">
        <f t="shared" si="7"/>
        <v>420</v>
      </c>
      <c r="M53" s="60">
        <f t="shared" si="7"/>
        <v>5</v>
      </c>
      <c r="N53" s="60">
        <f t="shared" si="7"/>
        <v>0</v>
      </c>
      <c r="O53" s="60">
        <f t="shared" si="7"/>
        <v>0</v>
      </c>
      <c r="P53" s="60">
        <f t="shared" si="7"/>
        <v>0</v>
      </c>
      <c r="Q53" s="60">
        <f t="shared" si="7"/>
        <v>0</v>
      </c>
      <c r="R53" s="82"/>
    </row>
    <row r="54" spans="1:18" ht="18" customHeight="1">
      <c r="A54" s="25"/>
      <c r="B54" s="26" t="s">
        <v>96</v>
      </c>
      <c r="C54" s="27" t="s">
        <v>164</v>
      </c>
      <c r="D54" s="28" t="s">
        <v>165</v>
      </c>
      <c r="E54" s="29" t="s">
        <v>25</v>
      </c>
      <c r="F54" s="29" t="s">
        <v>35</v>
      </c>
      <c r="G54" s="121" t="s">
        <v>136</v>
      </c>
      <c r="H54" s="30" t="s">
        <v>166</v>
      </c>
      <c r="I54" s="60">
        <v>4.5</v>
      </c>
      <c r="J54" s="30">
        <v>36</v>
      </c>
      <c r="K54" s="30">
        <v>36</v>
      </c>
      <c r="L54" s="54">
        <f>SUM(J54:K54)</f>
        <v>72</v>
      </c>
      <c r="M54" s="30"/>
      <c r="N54" s="30" t="s">
        <v>161</v>
      </c>
      <c r="O54" s="30"/>
      <c r="P54" s="30"/>
      <c r="Q54" s="30"/>
      <c r="R54" s="70"/>
    </row>
    <row r="55" spans="1:18" ht="18" customHeight="1">
      <c r="A55" s="25"/>
      <c r="B55" s="26" t="s">
        <v>96</v>
      </c>
      <c r="C55" s="27" t="s">
        <v>167</v>
      </c>
      <c r="D55" s="28" t="s">
        <v>168</v>
      </c>
      <c r="E55" s="29" t="s">
        <v>25</v>
      </c>
      <c r="F55" s="29" t="s">
        <v>35</v>
      </c>
      <c r="G55" s="121" t="s">
        <v>136</v>
      </c>
      <c r="H55" s="30" t="s">
        <v>28</v>
      </c>
      <c r="I55" s="60">
        <v>4.5</v>
      </c>
      <c r="J55" s="30">
        <v>36</v>
      </c>
      <c r="K55" s="30">
        <v>36</v>
      </c>
      <c r="L55" s="54">
        <f>SUM(J55:K55)</f>
        <v>72</v>
      </c>
      <c r="M55" s="30"/>
      <c r="N55" s="30"/>
      <c r="O55" s="30" t="s">
        <v>161</v>
      </c>
      <c r="P55" s="129"/>
      <c r="Q55" s="30"/>
      <c r="R55" s="70"/>
    </row>
    <row r="56" spans="1:18" ht="18" customHeight="1">
      <c r="A56" s="25"/>
      <c r="B56" s="26" t="s">
        <v>96</v>
      </c>
      <c r="C56" s="28">
        <v>30228</v>
      </c>
      <c r="D56" s="28" t="s">
        <v>185</v>
      </c>
      <c r="E56" s="28" t="s">
        <v>25</v>
      </c>
      <c r="F56" s="29" t="s">
        <v>137</v>
      </c>
      <c r="G56" s="122" t="s">
        <v>136</v>
      </c>
      <c r="H56" s="142" t="s">
        <v>40</v>
      </c>
      <c r="I56" s="60">
        <v>3</v>
      </c>
      <c r="J56" s="30">
        <v>12</v>
      </c>
      <c r="K56" s="29">
        <v>36</v>
      </c>
      <c r="L56" s="54">
        <f t="shared" ref="L56:L61" si="8">SUM(J56:K56)</f>
        <v>48</v>
      </c>
      <c r="M56" s="30"/>
      <c r="N56" s="30"/>
      <c r="O56" s="123" t="s">
        <v>58</v>
      </c>
      <c r="P56" s="129"/>
      <c r="Q56" s="30"/>
      <c r="R56" s="70"/>
    </row>
    <row r="57" spans="1:18" ht="18" customHeight="1">
      <c r="A57" s="25"/>
      <c r="B57" s="26" t="s">
        <v>96</v>
      </c>
      <c r="C57" s="27" t="s">
        <v>186</v>
      </c>
      <c r="D57" s="28" t="s">
        <v>170</v>
      </c>
      <c r="E57" s="37" t="s">
        <v>25</v>
      </c>
      <c r="F57" s="29" t="s">
        <v>137</v>
      </c>
      <c r="G57" s="121" t="s">
        <v>136</v>
      </c>
      <c r="H57" s="29" t="s">
        <v>40</v>
      </c>
      <c r="I57" s="60">
        <v>4.5</v>
      </c>
      <c r="J57" s="30">
        <v>18</v>
      </c>
      <c r="K57" s="29">
        <v>54</v>
      </c>
      <c r="L57" s="54">
        <f t="shared" si="8"/>
        <v>72</v>
      </c>
      <c r="M57" s="60"/>
      <c r="N57" s="60"/>
      <c r="O57" s="129" t="s">
        <v>161</v>
      </c>
      <c r="Q57" s="30"/>
      <c r="R57" s="70"/>
    </row>
    <row r="58" spans="1:18" ht="18" customHeight="1">
      <c r="A58" s="25"/>
      <c r="B58" s="136" t="s">
        <v>96</v>
      </c>
      <c r="C58" s="27" t="s">
        <v>187</v>
      </c>
      <c r="D58" s="138" t="s">
        <v>169</v>
      </c>
      <c r="E58" s="37" t="s">
        <v>25</v>
      </c>
      <c r="F58" s="137" t="s">
        <v>137</v>
      </c>
      <c r="G58" s="137" t="s">
        <v>136</v>
      </c>
      <c r="H58" s="137" t="s">
        <v>40</v>
      </c>
      <c r="I58" s="60">
        <v>3</v>
      </c>
      <c r="J58" s="30">
        <v>12</v>
      </c>
      <c r="K58" s="30">
        <v>36</v>
      </c>
      <c r="L58" s="54">
        <f t="shared" ref="L58" si="9">SUM(J58:K58)</f>
        <v>48</v>
      </c>
      <c r="M58" s="60"/>
      <c r="N58" s="60"/>
      <c r="O58" s="60"/>
      <c r="P58" s="129" t="s">
        <v>145</v>
      </c>
      <c r="Q58" s="30"/>
      <c r="R58" s="70"/>
    </row>
    <row r="59" spans="1:18" ht="18" customHeight="1">
      <c r="A59" s="25"/>
      <c r="B59" s="26" t="s">
        <v>96</v>
      </c>
      <c r="C59" s="41" t="s">
        <v>146</v>
      </c>
      <c r="D59" s="28" t="s">
        <v>147</v>
      </c>
      <c r="E59" s="37" t="s">
        <v>25</v>
      </c>
      <c r="F59" s="29" t="s">
        <v>171</v>
      </c>
      <c r="G59" s="121" t="s">
        <v>136</v>
      </c>
      <c r="H59" s="29" t="s">
        <v>40</v>
      </c>
      <c r="I59" s="60">
        <v>3</v>
      </c>
      <c r="J59" s="30">
        <v>12</v>
      </c>
      <c r="K59" s="30">
        <v>36</v>
      </c>
      <c r="L59" s="54">
        <f t="shared" si="8"/>
        <v>48</v>
      </c>
      <c r="M59" s="60"/>
      <c r="N59" s="60"/>
      <c r="O59" s="60"/>
      <c r="P59" s="129" t="s">
        <v>58</v>
      </c>
      <c r="Q59" s="30"/>
      <c r="R59" s="70"/>
    </row>
    <row r="60" spans="1:18" ht="18" customHeight="1">
      <c r="A60" s="25"/>
      <c r="B60" s="26" t="s">
        <v>96</v>
      </c>
      <c r="C60" s="39"/>
      <c r="D60" s="28" t="s">
        <v>189</v>
      </c>
      <c r="E60" s="28" t="s">
        <v>25</v>
      </c>
      <c r="F60" s="29" t="s">
        <v>171</v>
      </c>
      <c r="G60" s="121" t="s">
        <v>136</v>
      </c>
      <c r="H60" s="29" t="s">
        <v>40</v>
      </c>
      <c r="I60" s="60">
        <v>4.5</v>
      </c>
      <c r="J60" s="30">
        <v>18</v>
      </c>
      <c r="K60" s="29">
        <v>54</v>
      </c>
      <c r="L60" s="54">
        <f t="shared" si="8"/>
        <v>72</v>
      </c>
      <c r="M60" s="30"/>
      <c r="N60" s="30"/>
      <c r="O60" s="30"/>
      <c r="P60" s="27" t="s">
        <v>138</v>
      </c>
      <c r="Q60" s="30"/>
      <c r="R60" s="70"/>
    </row>
    <row r="61" spans="1:18" ht="18" customHeight="1">
      <c r="A61" s="25"/>
      <c r="B61" s="136" t="s">
        <v>96</v>
      </c>
      <c r="C61" s="27" t="s">
        <v>188</v>
      </c>
      <c r="D61" s="27" t="s">
        <v>182</v>
      </c>
      <c r="E61" s="137" t="s">
        <v>25</v>
      </c>
      <c r="F61" s="137" t="s">
        <v>35</v>
      </c>
      <c r="G61" s="121" t="s">
        <v>136</v>
      </c>
      <c r="H61" s="30" t="s">
        <v>40</v>
      </c>
      <c r="I61" s="60">
        <v>3</v>
      </c>
      <c r="J61" s="30">
        <v>12</v>
      </c>
      <c r="K61" s="30">
        <v>36</v>
      </c>
      <c r="L61" s="30">
        <f t="shared" si="8"/>
        <v>48</v>
      </c>
      <c r="M61" s="30"/>
      <c r="N61" s="30"/>
      <c r="O61" s="123"/>
      <c r="P61" s="30" t="s">
        <v>58</v>
      </c>
      <c r="Q61" s="30"/>
      <c r="R61" s="70"/>
    </row>
    <row r="62" spans="1:18" ht="18" customHeight="1">
      <c r="A62" s="25"/>
      <c r="B62" s="118" t="s">
        <v>96</v>
      </c>
      <c r="C62" s="27"/>
      <c r="D62" s="27" t="s">
        <v>180</v>
      </c>
      <c r="E62" s="120" t="s">
        <v>25</v>
      </c>
      <c r="F62" s="119" t="s">
        <v>35</v>
      </c>
      <c r="G62" s="121" t="s">
        <v>136</v>
      </c>
      <c r="H62" s="119" t="s">
        <v>40</v>
      </c>
      <c r="I62" s="60">
        <v>1.5</v>
      </c>
      <c r="J62" s="30">
        <v>12</v>
      </c>
      <c r="K62" s="119">
        <v>12</v>
      </c>
      <c r="L62" s="30">
        <f t="shared" ref="L62" si="10">SUM(J62:K62)</f>
        <v>24</v>
      </c>
      <c r="M62" s="30"/>
      <c r="N62" s="30"/>
      <c r="O62" s="123"/>
      <c r="P62" s="30">
        <v>4</v>
      </c>
      <c r="Q62" s="30"/>
      <c r="R62" s="70"/>
    </row>
    <row r="63" spans="1:18" ht="18" customHeight="1">
      <c r="A63" s="25"/>
      <c r="B63" s="139" t="s">
        <v>96</v>
      </c>
      <c r="C63" s="39" t="s">
        <v>191</v>
      </c>
      <c r="D63" s="141" t="s">
        <v>190</v>
      </c>
      <c r="E63" s="140" t="s">
        <v>25</v>
      </c>
      <c r="F63" s="140" t="s">
        <v>35</v>
      </c>
      <c r="G63" s="121" t="s">
        <v>136</v>
      </c>
      <c r="H63" s="30" t="s">
        <v>40</v>
      </c>
      <c r="I63" s="60">
        <v>3</v>
      </c>
      <c r="J63" s="30">
        <v>24</v>
      </c>
      <c r="K63" s="30">
        <v>24</v>
      </c>
      <c r="L63" s="54">
        <f>SUM(J63:K63)</f>
        <v>48</v>
      </c>
      <c r="M63" s="30"/>
      <c r="N63" s="30"/>
      <c r="O63" s="30"/>
      <c r="P63" s="30">
        <v>8</v>
      </c>
      <c r="Q63" s="27"/>
      <c r="R63" s="70"/>
    </row>
    <row r="64" spans="1:18" ht="18" customHeight="1">
      <c r="A64" s="25"/>
      <c r="B64" s="26" t="s">
        <v>96</v>
      </c>
      <c r="C64" s="39"/>
      <c r="D64" s="141" t="s">
        <v>172</v>
      </c>
      <c r="E64" s="141" t="s">
        <v>25</v>
      </c>
      <c r="F64" s="140" t="s">
        <v>137</v>
      </c>
      <c r="G64" s="121" t="s">
        <v>136</v>
      </c>
      <c r="H64" s="140" t="s">
        <v>40</v>
      </c>
      <c r="I64" s="60">
        <v>7.5</v>
      </c>
      <c r="J64" s="30">
        <v>30</v>
      </c>
      <c r="K64" s="140">
        <v>90</v>
      </c>
      <c r="L64" s="54">
        <f t="shared" ref="L64" si="11">SUM(J64:K64)</f>
        <v>120</v>
      </c>
      <c r="M64" s="30"/>
      <c r="N64" s="30"/>
      <c r="O64" s="30"/>
      <c r="P64" s="30"/>
      <c r="Q64" s="27" t="s">
        <v>99</v>
      </c>
      <c r="R64" s="70"/>
    </row>
    <row r="65" spans="2:19" ht="18" customHeight="1">
      <c r="B65" s="165" t="s">
        <v>97</v>
      </c>
      <c r="C65" s="166"/>
      <c r="D65" s="166"/>
      <c r="E65" s="166"/>
      <c r="F65" s="166"/>
      <c r="G65" s="166"/>
      <c r="H65" s="167"/>
      <c r="I65" s="60">
        <f t="shared" ref="I65:R65" si="12">SUM(I54:I64)</f>
        <v>42</v>
      </c>
      <c r="J65" s="60">
        <f t="shared" si="12"/>
        <v>222</v>
      </c>
      <c r="K65" s="60">
        <f t="shared" si="12"/>
        <v>450</v>
      </c>
      <c r="L65" s="60">
        <f t="shared" si="12"/>
        <v>672</v>
      </c>
      <c r="M65" s="60">
        <f t="shared" si="12"/>
        <v>0</v>
      </c>
      <c r="N65" s="60">
        <f t="shared" si="12"/>
        <v>0</v>
      </c>
      <c r="O65" s="60">
        <f t="shared" si="12"/>
        <v>0</v>
      </c>
      <c r="P65" s="60">
        <f t="shared" si="12"/>
        <v>12</v>
      </c>
      <c r="Q65" s="60">
        <f t="shared" si="12"/>
        <v>0</v>
      </c>
      <c r="R65" s="60">
        <f t="shared" si="12"/>
        <v>0</v>
      </c>
    </row>
    <row r="66" spans="2:19" ht="18" customHeight="1">
      <c r="B66" s="26" t="s">
        <v>98</v>
      </c>
      <c r="C66" s="27" t="s">
        <v>173</v>
      </c>
      <c r="D66" s="28" t="s">
        <v>174</v>
      </c>
      <c r="E66" s="28" t="s">
        <v>25</v>
      </c>
      <c r="F66" s="29" t="s">
        <v>56</v>
      </c>
      <c r="G66" s="121" t="s">
        <v>136</v>
      </c>
      <c r="H66" s="29" t="s">
        <v>40</v>
      </c>
      <c r="I66" s="60">
        <v>0.5</v>
      </c>
      <c r="J66" s="30">
        <v>0</v>
      </c>
      <c r="K66" s="29">
        <v>8</v>
      </c>
      <c r="L66" s="54">
        <f t="shared" ref="L66" si="13">SUM(J66:K66)</f>
        <v>8</v>
      </c>
      <c r="M66" s="60"/>
      <c r="N66" s="60">
        <v>1</v>
      </c>
      <c r="O66" s="60"/>
      <c r="P66" s="60"/>
      <c r="Q66" s="60"/>
      <c r="R66" s="130"/>
    </row>
    <row r="67" spans="2:19" ht="21" customHeight="1">
      <c r="B67" s="26" t="s">
        <v>98</v>
      </c>
      <c r="C67" s="39" t="s">
        <v>192</v>
      </c>
      <c r="D67" s="28" t="s">
        <v>100</v>
      </c>
      <c r="E67" s="28" t="s">
        <v>25</v>
      </c>
      <c r="F67" s="28" t="s">
        <v>56</v>
      </c>
      <c r="G67" s="121" t="s">
        <v>136</v>
      </c>
      <c r="H67" s="29" t="s">
        <v>40</v>
      </c>
      <c r="I67" s="60">
        <v>15</v>
      </c>
      <c r="J67" s="30">
        <v>0</v>
      </c>
      <c r="K67" s="65">
        <v>270</v>
      </c>
      <c r="L67" s="54">
        <f t="shared" ref="L67:L69" si="14">SUM(J67:K67)</f>
        <v>270</v>
      </c>
      <c r="M67" s="30"/>
      <c r="N67" s="30"/>
      <c r="O67" s="30"/>
      <c r="P67" s="30"/>
      <c r="Q67" s="27" t="s">
        <v>101</v>
      </c>
      <c r="R67" s="70"/>
      <c r="S67" s="83" t="s">
        <v>102</v>
      </c>
    </row>
    <row r="68" spans="2:19" ht="21" customHeight="1">
      <c r="B68" s="26" t="s">
        <v>98</v>
      </c>
      <c r="C68" s="39" t="s">
        <v>193</v>
      </c>
      <c r="D68" s="28" t="s">
        <v>103</v>
      </c>
      <c r="E68" s="29" t="s">
        <v>25</v>
      </c>
      <c r="F68" s="29" t="s">
        <v>56</v>
      </c>
      <c r="G68" s="121" t="s">
        <v>148</v>
      </c>
      <c r="H68" s="30" t="s">
        <v>40</v>
      </c>
      <c r="I68" s="60">
        <v>10</v>
      </c>
      <c r="J68" s="30">
        <v>0</v>
      </c>
      <c r="K68" s="65">
        <v>180</v>
      </c>
      <c r="L68" s="54">
        <f t="shared" si="14"/>
        <v>180</v>
      </c>
      <c r="M68" s="30"/>
      <c r="N68" s="30"/>
      <c r="O68" s="30"/>
      <c r="P68" s="30"/>
      <c r="Q68" s="30"/>
      <c r="R68" s="84" t="s">
        <v>104</v>
      </c>
      <c r="S68" s="143" t="s">
        <v>105</v>
      </c>
    </row>
    <row r="69" spans="2:19" ht="21" customHeight="1">
      <c r="B69" s="26" t="s">
        <v>98</v>
      </c>
      <c r="C69" s="39" t="s">
        <v>194</v>
      </c>
      <c r="D69" s="28" t="s">
        <v>106</v>
      </c>
      <c r="E69" s="29" t="s">
        <v>25</v>
      </c>
      <c r="F69" s="29" t="s">
        <v>56</v>
      </c>
      <c r="G69" s="121" t="s">
        <v>136</v>
      </c>
      <c r="H69" s="30" t="s">
        <v>40</v>
      </c>
      <c r="I69" s="60">
        <v>5</v>
      </c>
      <c r="J69" s="30">
        <v>0</v>
      </c>
      <c r="K69" s="65">
        <v>90</v>
      </c>
      <c r="L69" s="54">
        <f t="shared" si="14"/>
        <v>90</v>
      </c>
      <c r="M69" s="30"/>
      <c r="N69" s="30"/>
      <c r="O69" s="30"/>
      <c r="P69" s="30"/>
      <c r="Q69" s="30"/>
      <c r="R69" s="84" t="s">
        <v>99</v>
      </c>
      <c r="S69" s="143"/>
    </row>
    <row r="70" spans="2:19" ht="21" customHeight="1">
      <c r="B70" s="168" t="s">
        <v>107</v>
      </c>
      <c r="C70" s="169"/>
      <c r="D70" s="169"/>
      <c r="E70" s="169"/>
      <c r="F70" s="169"/>
      <c r="G70" s="169"/>
      <c r="H70" s="169"/>
      <c r="I70" s="60">
        <f t="shared" ref="I70:R70" si="15">SUM(I66:I69)</f>
        <v>30.5</v>
      </c>
      <c r="J70" s="60">
        <f t="shared" si="15"/>
        <v>0</v>
      </c>
      <c r="K70" s="60">
        <f t="shared" si="15"/>
        <v>548</v>
      </c>
      <c r="L70" s="60">
        <f t="shared" si="15"/>
        <v>548</v>
      </c>
      <c r="M70" s="60">
        <f t="shared" si="15"/>
        <v>0</v>
      </c>
      <c r="N70" s="60">
        <f t="shared" si="15"/>
        <v>1</v>
      </c>
      <c r="O70" s="60">
        <f t="shared" si="15"/>
        <v>0</v>
      </c>
      <c r="P70" s="60">
        <f t="shared" si="15"/>
        <v>0</v>
      </c>
      <c r="Q70" s="60">
        <f t="shared" si="15"/>
        <v>0</v>
      </c>
      <c r="R70" s="60">
        <f t="shared" si="15"/>
        <v>0</v>
      </c>
    </row>
    <row r="71" spans="2:19" ht="21" customHeight="1">
      <c r="B71" s="35" t="s">
        <v>108</v>
      </c>
      <c r="C71" s="131" t="s">
        <v>175</v>
      </c>
      <c r="D71" s="132" t="s">
        <v>176</v>
      </c>
      <c r="E71" s="28" t="s">
        <v>88</v>
      </c>
      <c r="F71" s="29" t="s">
        <v>35</v>
      </c>
      <c r="G71" s="121" t="s">
        <v>136</v>
      </c>
      <c r="H71" s="30" t="s">
        <v>40</v>
      </c>
      <c r="I71" s="127">
        <v>1.5</v>
      </c>
      <c r="J71" s="133">
        <v>12</v>
      </c>
      <c r="K71" s="133">
        <v>12</v>
      </c>
      <c r="L71" s="54">
        <f>SUM(J71:K71)</f>
        <v>24</v>
      </c>
      <c r="M71" s="66"/>
      <c r="N71" s="66"/>
      <c r="P71" s="134" t="s">
        <v>177</v>
      </c>
      <c r="Q71" s="30"/>
      <c r="R71" s="70"/>
    </row>
    <row r="72" spans="2:19" ht="21" customHeight="1">
      <c r="B72" s="35" t="s">
        <v>108</v>
      </c>
      <c r="C72" s="131"/>
      <c r="D72" s="132" t="s">
        <v>195</v>
      </c>
      <c r="E72" s="28" t="s">
        <v>88</v>
      </c>
      <c r="F72" s="29" t="s">
        <v>35</v>
      </c>
      <c r="G72" s="126" t="s">
        <v>178</v>
      </c>
      <c r="H72" s="30" t="s">
        <v>40</v>
      </c>
      <c r="I72" s="127">
        <v>3</v>
      </c>
      <c r="J72" s="133">
        <v>24</v>
      </c>
      <c r="K72" s="133">
        <v>24</v>
      </c>
      <c r="L72" s="54">
        <f>SUM(J72:K72)</f>
        <v>48</v>
      </c>
      <c r="M72" s="66"/>
      <c r="N72" s="66"/>
      <c r="O72" s="66">
        <v>8</v>
      </c>
      <c r="P72" s="66"/>
      <c r="Q72" s="30"/>
      <c r="R72" s="70"/>
    </row>
    <row r="73" spans="2:19" ht="21" customHeight="1">
      <c r="B73" s="35" t="s">
        <v>108</v>
      </c>
      <c r="C73" s="27"/>
      <c r="D73" s="135" t="s">
        <v>196</v>
      </c>
      <c r="E73" s="37" t="s">
        <v>25</v>
      </c>
      <c r="F73" s="29" t="s">
        <v>137</v>
      </c>
      <c r="G73" s="121" t="s">
        <v>136</v>
      </c>
      <c r="H73" s="29" t="s">
        <v>40</v>
      </c>
      <c r="I73" s="60">
        <v>3</v>
      </c>
      <c r="J73" s="30">
        <v>12</v>
      </c>
      <c r="K73" s="29">
        <v>36</v>
      </c>
      <c r="L73" s="54">
        <f t="shared" ref="L73:L74" si="16">SUM(J73:K73)</f>
        <v>48</v>
      </c>
      <c r="M73" s="60"/>
      <c r="N73" s="60"/>
      <c r="O73" s="60"/>
      <c r="P73" s="129" t="s">
        <v>58</v>
      </c>
      <c r="Q73" s="30"/>
      <c r="R73" s="70"/>
    </row>
    <row r="74" spans="2:19" ht="21" customHeight="1">
      <c r="B74" s="35" t="s">
        <v>108</v>
      </c>
      <c r="C74" s="124" t="s">
        <v>151</v>
      </c>
      <c r="D74" s="125" t="s">
        <v>152</v>
      </c>
      <c r="E74" s="28" t="s">
        <v>149</v>
      </c>
      <c r="F74" s="29" t="s">
        <v>153</v>
      </c>
      <c r="G74" s="126" t="s">
        <v>178</v>
      </c>
      <c r="H74" s="30" t="s">
        <v>150</v>
      </c>
      <c r="I74" s="127">
        <v>1.5</v>
      </c>
      <c r="J74" s="66">
        <v>24</v>
      </c>
      <c r="K74" s="67">
        <v>0</v>
      </c>
      <c r="L74" s="30">
        <f t="shared" si="16"/>
        <v>24</v>
      </c>
      <c r="M74" s="66"/>
      <c r="N74" s="66"/>
      <c r="O74" s="66"/>
      <c r="P74" s="66">
        <v>4</v>
      </c>
      <c r="Q74" s="66"/>
      <c r="R74" s="85"/>
    </row>
    <row r="75" spans="2:19" ht="18" customHeight="1">
      <c r="B75" s="170" t="s">
        <v>109</v>
      </c>
      <c r="C75" s="171"/>
      <c r="D75" s="171"/>
      <c r="E75" s="171"/>
      <c r="F75" s="171"/>
      <c r="G75" s="171"/>
      <c r="H75" s="171"/>
      <c r="I75" s="60">
        <f>SUM(I71:I74)</f>
        <v>9</v>
      </c>
      <c r="J75" s="60">
        <f t="shared" ref="J75:R75" si="17">SUM(J71:J74)</f>
        <v>72</v>
      </c>
      <c r="K75" s="60">
        <f t="shared" si="17"/>
        <v>72</v>
      </c>
      <c r="L75" s="60">
        <f t="shared" si="17"/>
        <v>144</v>
      </c>
      <c r="M75" s="60">
        <f t="shared" si="17"/>
        <v>0</v>
      </c>
      <c r="N75" s="60">
        <f t="shared" si="17"/>
        <v>0</v>
      </c>
      <c r="O75" s="60">
        <f t="shared" si="17"/>
        <v>8</v>
      </c>
      <c r="P75" s="60">
        <f>SUM(P71:P74)</f>
        <v>4</v>
      </c>
      <c r="Q75" s="60">
        <f t="shared" si="17"/>
        <v>0</v>
      </c>
      <c r="R75" s="82">
        <f t="shared" si="17"/>
        <v>0</v>
      </c>
    </row>
    <row r="76" spans="2:19" ht="21" customHeight="1">
      <c r="B76" s="154" t="s">
        <v>110</v>
      </c>
      <c r="C76" s="155"/>
      <c r="D76" s="155"/>
      <c r="E76" s="155"/>
      <c r="F76" s="155"/>
      <c r="G76" s="155"/>
      <c r="H76" s="155"/>
      <c r="I76" s="68">
        <f t="shared" ref="I76:R76" si="18">I40+I45+I53+I65+I70+I75</f>
        <v>158</v>
      </c>
      <c r="J76" s="68">
        <f t="shared" si="18"/>
        <v>1110</v>
      </c>
      <c r="K76" s="68">
        <f t="shared" si="18"/>
        <v>1498</v>
      </c>
      <c r="L76" s="68">
        <f t="shared" si="18"/>
        <v>2608</v>
      </c>
      <c r="M76" s="68">
        <f t="shared" si="18"/>
        <v>21</v>
      </c>
      <c r="N76" s="68">
        <f t="shared" si="18"/>
        <v>21</v>
      </c>
      <c r="O76" s="68">
        <f t="shared" si="18"/>
        <v>20</v>
      </c>
      <c r="P76" s="68">
        <f t="shared" si="18"/>
        <v>22</v>
      </c>
      <c r="Q76" s="68">
        <f t="shared" si="18"/>
        <v>0</v>
      </c>
      <c r="R76" s="86">
        <f t="shared" si="18"/>
        <v>0</v>
      </c>
    </row>
    <row r="77" spans="2:19" ht="28.05" customHeight="1">
      <c r="B77" s="25"/>
      <c r="C77" s="87"/>
      <c r="D77" s="88"/>
      <c r="E77" s="88"/>
      <c r="F77" s="88"/>
      <c r="G77" s="87"/>
      <c r="H77" s="25"/>
      <c r="I77" s="104"/>
      <c r="J77" s="87"/>
      <c r="K77" s="87"/>
      <c r="L77" s="87"/>
      <c r="M77" s="87"/>
      <c r="N77" s="87"/>
      <c r="O77" s="87"/>
      <c r="P77" s="87"/>
      <c r="Q77" s="87"/>
      <c r="R77" s="87"/>
    </row>
    <row r="78" spans="2:19" ht="28.95" customHeight="1">
      <c r="B78" s="156" t="s">
        <v>111</v>
      </c>
      <c r="C78" s="157"/>
      <c r="D78" s="157"/>
      <c r="E78" s="157"/>
      <c r="F78" s="157"/>
      <c r="G78" s="157"/>
      <c r="H78" s="158"/>
      <c r="I78" s="52"/>
      <c r="J78" s="156" t="s">
        <v>112</v>
      </c>
      <c r="K78" s="157"/>
      <c r="L78" s="157"/>
      <c r="M78" s="157"/>
      <c r="N78" s="157"/>
      <c r="O78" s="157"/>
      <c r="P78" s="157"/>
      <c r="Q78" s="157"/>
      <c r="R78" s="158"/>
    </row>
    <row r="79" spans="2:19" ht="42" customHeight="1">
      <c r="B79" s="159" t="s">
        <v>113</v>
      </c>
      <c r="C79" s="160"/>
      <c r="D79" s="89" t="s">
        <v>21</v>
      </c>
      <c r="E79" s="90" t="s">
        <v>114</v>
      </c>
      <c r="F79" s="90" t="s">
        <v>115</v>
      </c>
      <c r="G79" s="89" t="s">
        <v>116</v>
      </c>
      <c r="H79" s="91" t="s">
        <v>18</v>
      </c>
      <c r="I79" s="52"/>
      <c r="J79" s="105" t="s">
        <v>117</v>
      </c>
      <c r="K79" s="106" t="s">
        <v>55</v>
      </c>
      <c r="L79" s="106" t="s">
        <v>118</v>
      </c>
      <c r="M79" s="106" t="s">
        <v>119</v>
      </c>
      <c r="N79" s="106" t="s">
        <v>120</v>
      </c>
      <c r="O79" s="106" t="s">
        <v>121</v>
      </c>
      <c r="P79" s="106" t="s">
        <v>122</v>
      </c>
      <c r="Q79" s="106"/>
      <c r="R79" s="112" t="s">
        <v>110</v>
      </c>
    </row>
    <row r="80" spans="2:19" ht="24" customHeight="1">
      <c r="B80" s="147" t="s">
        <v>25</v>
      </c>
      <c r="C80" s="92" t="s">
        <v>123</v>
      </c>
      <c r="D80" s="59">
        <f>L40</f>
        <v>696</v>
      </c>
      <c r="E80" s="93">
        <f>J40</f>
        <v>504</v>
      </c>
      <c r="F80" s="93">
        <f>K40</f>
        <v>192</v>
      </c>
      <c r="G80" s="94">
        <f>F80/D80</f>
        <v>0.27586206896551724</v>
      </c>
      <c r="H80" s="95">
        <f>I40</f>
        <v>42</v>
      </c>
      <c r="I80" s="52"/>
      <c r="J80" s="107">
        <v>1</v>
      </c>
      <c r="K80" s="108">
        <v>2</v>
      </c>
      <c r="L80" s="108">
        <v>1</v>
      </c>
      <c r="M80" s="108">
        <v>2</v>
      </c>
      <c r="N80" s="108">
        <v>12</v>
      </c>
      <c r="O80" s="108">
        <v>1</v>
      </c>
      <c r="P80" s="108">
        <v>1</v>
      </c>
      <c r="Q80" s="97"/>
      <c r="R80" s="113">
        <f>SUM(K80:P80)</f>
        <v>19</v>
      </c>
    </row>
    <row r="81" spans="2:18" ht="24" customHeight="1">
      <c r="B81" s="148"/>
      <c r="C81" s="96" t="s">
        <v>124</v>
      </c>
      <c r="D81" s="97">
        <f>L53</f>
        <v>420</v>
      </c>
      <c r="E81" s="93">
        <f>J53</f>
        <v>184</v>
      </c>
      <c r="F81" s="93">
        <f>K53</f>
        <v>236</v>
      </c>
      <c r="G81" s="94">
        <f>K53/L53</f>
        <v>0.56190476190476191</v>
      </c>
      <c r="H81" s="128">
        <f>I53</f>
        <v>26.5</v>
      </c>
      <c r="I81" s="52"/>
      <c r="J81" s="107">
        <v>2</v>
      </c>
      <c r="K81" s="108"/>
      <c r="L81" s="97"/>
      <c r="M81" s="108">
        <v>6</v>
      </c>
      <c r="N81" s="108">
        <v>12</v>
      </c>
      <c r="O81" s="108">
        <v>1</v>
      </c>
      <c r="P81" s="108">
        <v>1</v>
      </c>
      <c r="Q81" s="97"/>
      <c r="R81" s="113">
        <f>SUM(K81:P81)</f>
        <v>20</v>
      </c>
    </row>
    <row r="82" spans="2:18" ht="24" customHeight="1">
      <c r="B82" s="148"/>
      <c r="C82" s="96" t="s">
        <v>125</v>
      </c>
      <c r="D82" s="98">
        <f>L65</f>
        <v>672</v>
      </c>
      <c r="E82" s="93">
        <f>J65</f>
        <v>222</v>
      </c>
      <c r="F82" s="93">
        <f>K65</f>
        <v>450</v>
      </c>
      <c r="G82" s="94">
        <f>K65/L65</f>
        <v>0.6696428571428571</v>
      </c>
      <c r="H82" s="128">
        <f>I65</f>
        <v>42</v>
      </c>
      <c r="I82" s="52"/>
      <c r="J82" s="107">
        <v>3</v>
      </c>
      <c r="K82" s="108"/>
      <c r="L82" s="97"/>
      <c r="M82" s="108">
        <v>6</v>
      </c>
      <c r="N82" s="108">
        <v>12</v>
      </c>
      <c r="O82" s="108">
        <v>1</v>
      </c>
      <c r="P82" s="108">
        <v>1</v>
      </c>
      <c r="Q82" s="97"/>
      <c r="R82" s="113">
        <f>SUM(K82:P82)</f>
        <v>20</v>
      </c>
    </row>
    <row r="83" spans="2:18" ht="24" customHeight="1">
      <c r="B83" s="149"/>
      <c r="C83" s="96" t="s">
        <v>126</v>
      </c>
      <c r="D83" s="93">
        <f>L70</f>
        <v>548</v>
      </c>
      <c r="E83" s="93">
        <f>J70</f>
        <v>0</v>
      </c>
      <c r="F83" s="93">
        <f>K70</f>
        <v>548</v>
      </c>
      <c r="G83" s="93" t="s">
        <v>127</v>
      </c>
      <c r="H83" s="128">
        <f>I70</f>
        <v>30.5</v>
      </c>
      <c r="I83" s="52"/>
      <c r="J83" s="107">
        <v>4</v>
      </c>
      <c r="K83" s="108"/>
      <c r="L83" s="97"/>
      <c r="M83" s="108">
        <v>6</v>
      </c>
      <c r="N83" s="108">
        <v>12</v>
      </c>
      <c r="O83" s="108">
        <v>1</v>
      </c>
      <c r="P83" s="108">
        <v>1</v>
      </c>
      <c r="Q83" s="97"/>
      <c r="R83" s="113">
        <f>SUM(K83:P83)</f>
        <v>20</v>
      </c>
    </row>
    <row r="84" spans="2:18" ht="24" customHeight="1">
      <c r="B84" s="147" t="s">
        <v>88</v>
      </c>
      <c r="C84" s="96" t="s">
        <v>128</v>
      </c>
      <c r="D84" s="93">
        <f>L45</f>
        <v>128</v>
      </c>
      <c r="E84" s="93">
        <f>J45</f>
        <v>128</v>
      </c>
      <c r="F84" s="93" t="s">
        <v>127</v>
      </c>
      <c r="G84" s="93" t="s">
        <v>127</v>
      </c>
      <c r="H84" s="95">
        <f>I45</f>
        <v>8</v>
      </c>
      <c r="I84" s="52"/>
      <c r="J84" s="163">
        <v>5</v>
      </c>
      <c r="K84" s="108"/>
      <c r="L84" s="97"/>
      <c r="M84" s="108">
        <v>5</v>
      </c>
      <c r="N84" s="108"/>
      <c r="O84" s="108"/>
      <c r="P84" s="108"/>
      <c r="Q84" s="97"/>
      <c r="R84" s="164">
        <v>20</v>
      </c>
    </row>
    <row r="85" spans="2:18" ht="24" customHeight="1">
      <c r="B85" s="149"/>
      <c r="C85" s="96" t="s">
        <v>129</v>
      </c>
      <c r="D85" s="98">
        <f>L75</f>
        <v>144</v>
      </c>
      <c r="E85" s="93">
        <f>J75</f>
        <v>72</v>
      </c>
      <c r="F85" s="93">
        <f>K75</f>
        <v>72</v>
      </c>
      <c r="G85" s="93">
        <f>F85/D85</f>
        <v>0.5</v>
      </c>
      <c r="H85" s="95">
        <f>I75</f>
        <v>9</v>
      </c>
      <c r="I85" s="52"/>
      <c r="J85" s="163"/>
      <c r="K85" s="108"/>
      <c r="L85" s="97"/>
      <c r="M85" s="108">
        <v>15</v>
      </c>
      <c r="N85" s="108"/>
      <c r="O85" s="108"/>
      <c r="P85" s="108"/>
      <c r="Q85" s="97"/>
      <c r="R85" s="164"/>
    </row>
    <row r="86" spans="2:18" ht="24" customHeight="1">
      <c r="B86" s="161" t="s">
        <v>130</v>
      </c>
      <c r="C86" s="162"/>
      <c r="D86" s="99">
        <f>SUM(D80:D85)</f>
        <v>2608</v>
      </c>
      <c r="E86" s="99">
        <f>SUM(E80:E85)</f>
        <v>1110</v>
      </c>
      <c r="F86" s="99">
        <f>SUM(F80:F85)</f>
        <v>1498</v>
      </c>
      <c r="G86" s="100">
        <f>F86/D86</f>
        <v>0.57438650306748462</v>
      </c>
      <c r="H86" s="101">
        <f>SUM(H80:H85)</f>
        <v>158</v>
      </c>
      <c r="I86" s="52"/>
      <c r="J86" s="163">
        <v>6</v>
      </c>
      <c r="K86" s="109"/>
      <c r="L86" s="97"/>
      <c r="M86" s="108">
        <v>10</v>
      </c>
      <c r="N86" s="108"/>
      <c r="O86" s="108"/>
      <c r="P86" s="108"/>
      <c r="Q86" s="97"/>
      <c r="R86" s="164">
        <v>15</v>
      </c>
    </row>
    <row r="87" spans="2:18" ht="16.95" customHeight="1">
      <c r="B87" s="20"/>
      <c r="C87" s="102" t="s">
        <v>131</v>
      </c>
      <c r="D87" s="103">
        <f>(D80+D84)/D86</f>
        <v>0.31595092024539878</v>
      </c>
      <c r="E87" s="21"/>
      <c r="F87" s="21"/>
      <c r="G87" s="21"/>
      <c r="H87" s="21"/>
      <c r="I87" s="52"/>
      <c r="J87" s="163"/>
      <c r="K87" s="109"/>
      <c r="L87" s="97"/>
      <c r="M87" s="108">
        <v>5</v>
      </c>
      <c r="N87" s="108"/>
      <c r="O87" s="108"/>
      <c r="P87" s="108"/>
      <c r="Q87" s="97"/>
      <c r="R87" s="164"/>
    </row>
    <row r="88" spans="2:18" ht="16.95" customHeight="1">
      <c r="B88" s="20"/>
      <c r="C88" s="102" t="s">
        <v>132</v>
      </c>
      <c r="D88" s="103">
        <f>(D84+D85)/D86</f>
        <v>0.10429447852760736</v>
      </c>
      <c r="E88" s="21"/>
      <c r="F88" s="21"/>
      <c r="G88" s="21"/>
      <c r="H88" s="21"/>
      <c r="I88" s="52"/>
      <c r="J88" s="110" t="s">
        <v>130</v>
      </c>
      <c r="K88" s="111">
        <f>SUM(K80:K86)</f>
        <v>2</v>
      </c>
      <c r="L88" s="111">
        <f>SUM(L80:L86)</f>
        <v>1</v>
      </c>
      <c r="M88" s="111">
        <f>SUM(M80:M87)</f>
        <v>55</v>
      </c>
      <c r="N88" s="111">
        <f>SUM(N80:N86)</f>
        <v>48</v>
      </c>
      <c r="O88" s="111">
        <f>SUM(O80:O86)</f>
        <v>4</v>
      </c>
      <c r="P88" s="111">
        <f>SUM(P80:P86)</f>
        <v>4</v>
      </c>
      <c r="Q88" s="114"/>
      <c r="R88" s="115">
        <f>SUM(K88:Q88)</f>
        <v>114</v>
      </c>
    </row>
    <row r="89" spans="2:18" ht="40.950000000000003" customHeight="1">
      <c r="B89" s="144" t="s">
        <v>133</v>
      </c>
      <c r="C89" s="144"/>
      <c r="D89" s="144"/>
      <c r="E89" s="144"/>
      <c r="F89" s="144"/>
      <c r="G89" s="144"/>
      <c r="H89" s="144"/>
      <c r="I89" s="22"/>
      <c r="J89" s="20"/>
      <c r="K89" s="21"/>
      <c r="L89" s="52"/>
      <c r="M89" s="21"/>
      <c r="N89" s="21"/>
      <c r="O89" s="21"/>
      <c r="P89" s="21"/>
    </row>
    <row r="90" spans="2:18" ht="43.05" customHeight="1"/>
    <row r="91" spans="2:18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4:J85"/>
    <mergeCell ref="J86:J87"/>
    <mergeCell ref="R84:R85"/>
    <mergeCell ref="R86:R87"/>
    <mergeCell ref="B45:H45"/>
    <mergeCell ref="B53:H53"/>
    <mergeCell ref="B65:H65"/>
    <mergeCell ref="B70:H70"/>
    <mergeCell ref="B75:H75"/>
    <mergeCell ref="S68:S69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  <mergeCell ref="B86:C86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lyj</cp:lastModifiedBy>
  <dcterms:created xsi:type="dcterms:W3CDTF">2021-05-06T00:38:00Z</dcterms:created>
  <dcterms:modified xsi:type="dcterms:W3CDTF">2024-09-13T06:46:36Z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